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agdalena- Zamówienia Publiczne\2026 - zamówienia sektorowe\4 - Zagospodarowanie terenu PGK\"/>
    </mc:Choice>
  </mc:AlternateContent>
  <xr:revisionPtr revIDLastSave="0" documentId="13_ncr:1_{FFF1C41E-4FDB-4DC2-86FD-33EBD3D3B952}" xr6:coauthVersionLast="47" xr6:coauthVersionMax="47" xr10:uidLastSave="{00000000-0000-0000-0000-000000000000}"/>
  <bookViews>
    <workbookView xWindow="-109" yWindow="-109" windowWidth="34995" windowHeight="19060" xr2:uid="{AF86D786-9A07-4571-B820-83737E5DFBF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4" i="1"/>
  <c r="G85" i="1"/>
  <c r="G86" i="1"/>
  <c r="G87" i="1"/>
  <c r="G88" i="1"/>
  <c r="G83" i="1"/>
  <c r="G81" i="1"/>
  <c r="G72" i="1"/>
  <c r="G73" i="1"/>
  <c r="G74" i="1"/>
  <c r="G75" i="1"/>
  <c r="G76" i="1"/>
  <c r="G77" i="1"/>
  <c r="G78" i="1"/>
  <c r="G79" i="1"/>
  <c r="G80" i="1"/>
  <c r="G71" i="1"/>
  <c r="G69" i="1"/>
  <c r="G59" i="1"/>
  <c r="G60" i="1"/>
  <c r="G61" i="1"/>
  <c r="G62" i="1"/>
  <c r="G63" i="1"/>
  <c r="G64" i="1"/>
  <c r="G65" i="1"/>
  <c r="G66" i="1"/>
  <c r="G67" i="1"/>
  <c r="G68" i="1"/>
  <c r="G58" i="1"/>
  <c r="G56" i="1"/>
  <c r="G51" i="1"/>
  <c r="G52" i="1"/>
  <c r="G53" i="1"/>
  <c r="G54" i="1"/>
  <c r="G55" i="1"/>
  <c r="G50" i="1"/>
  <c r="G48" i="1"/>
  <c r="G42" i="1"/>
  <c r="G43" i="1"/>
  <c r="G44" i="1"/>
  <c r="G45" i="1"/>
  <c r="G46" i="1"/>
  <c r="G47" i="1"/>
  <c r="G41" i="1"/>
  <c r="G39" i="1"/>
  <c r="G29" i="1"/>
  <c r="G30" i="1"/>
  <c r="G31" i="1"/>
  <c r="G32" i="1"/>
  <c r="G33" i="1"/>
  <c r="G34" i="1"/>
  <c r="G35" i="1"/>
  <c r="G36" i="1"/>
  <c r="G37" i="1"/>
  <c r="G38" i="1"/>
  <c r="G28" i="1"/>
  <c r="G26" i="1"/>
  <c r="G18" i="1"/>
  <c r="G19" i="1"/>
  <c r="G20" i="1"/>
  <c r="G21" i="1"/>
  <c r="G22" i="1"/>
  <c r="G23" i="1"/>
  <c r="G24" i="1"/>
  <c r="G25" i="1"/>
  <c r="G17" i="1"/>
  <c r="G15" i="1"/>
  <c r="G6" i="1"/>
  <c r="G7" i="1"/>
  <c r="G8" i="1"/>
  <c r="G9" i="1"/>
  <c r="G10" i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<sst xmlns="http://schemas.openxmlformats.org/spreadsheetml/2006/main" count="309" uniqueCount="203">
  <si>
    <t>Kosztorys uproszczony</t>
  </si>
  <si>
    <t>Nr</t>
  </si>
  <si>
    <t>Podstawa</t>
  </si>
  <si>
    <t>Opis robót</t>
  </si>
  <si>
    <t>Jm</t>
  </si>
  <si>
    <t>Ilość</t>
  </si>
  <si>
    <t>Cena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</si>
  <si>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</si>
  <si>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</si>
  <si>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</si>
  <si>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</si>
  <si>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</si>
  <si>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</si>
  <si>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</si>
  <si>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</si>
  <si>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</si>
  <si>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</si>
  <si>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ROBOTY ROZBIÓRKOWE</t>
  </si>
  <si>
    <t xml:space="preserve">KNR 2-01 0121/02	2-01	0121-02		1  </t>
  </si>
  <si>
    <t>Roboty pomiarowe przy powierzchniowych robotach ziemnych - koryta pod nawierzchnie placów postojowych</t>
  </si>
  <si>
    <t>ha</t>
  </si>
  <si>
    <t xml:space="preserve">KNR AT-03 0101/02	AT-03	0101-02		1  </t>
  </si>
  <si>
    <t>Roboty remontowe - cięcie piłą nawierzchni bitumicznych na gł. 6-10 cm</t>
  </si>
  <si>
    <t>m</t>
  </si>
  <si>
    <t>KNR AT-03 0102/04	AT-03	0102-04		1  dopłata 1,5x</t>
  </si>
  <si>
    <t>Roboty remontowe - frezowanie nawierzchni bitumicznej o gr. 10 cm z wywozem materiału z rozbiórki na odl. do 1 km- analogia frezowanie 15cm</t>
  </si>
  <si>
    <t>m2</t>
  </si>
  <si>
    <t xml:space="preserve">KNR AT-03 0106/01	AT-03	0106-01		1  </t>
  </si>
  <si>
    <t>Mechaniczna rozbiórka nawierzchni z płyt drogowych betonowych sześciokątnych lub kwadratowych gr. 12 i 15 cm bez względu na rodzaj spoinowania i podsypki z wywozem na odl. do 1 km- nalogia rozebranie płyt drogowych 1,5x3,0m (materiał z rozbiorki inwestora)</t>
  </si>
  <si>
    <t xml:space="preserve">KNR 2-31 0801/03	2-31	0801-03 0801-04	1 </t>
  </si>
  <si>
    <t>Mechaniczne rozebranie podbudowy betonowej o grubości 15 cm-</t>
  </si>
  <si>
    <t xml:space="preserve">KNR 2-31 0805/01	2-31	0805-01		1  </t>
  </si>
  <si>
    <t>Ręczne rozebranie nawierzchni z kostki kamiennej nieregularnej o wysokości 8 cm na podsypce piaskowej- analogia rozbiórka kostki brukowej z przygotowaniem do ponownego ułożenia</t>
  </si>
  <si>
    <t xml:space="preserve">KNR 2-31 0812/03	2-31	0812-03		1  </t>
  </si>
  <si>
    <t>Rozebranie ław pod krawężniki z betonu</t>
  </si>
  <si>
    <t>m3</t>
  </si>
  <si>
    <t xml:space="preserve">KNR 2-31 0813/03	2-31	0813-03		1  </t>
  </si>
  <si>
    <t>Rozebranie krawężników betonowych 15x30 cm na podsypce cementowo-piaskowej</t>
  </si>
  <si>
    <t xml:space="preserve">KNR 4-05t1 0411/02	4-05I	0411-02		1  </t>
  </si>
  <si>
    <t>Demontaż studzienek ściekowych ulicznych betonowych o śr. 500 mm z osadnikiem bez syfonu</t>
  </si>
  <si>
    <t>kpl.</t>
  </si>
  <si>
    <t>10</t>
  </si>
  <si>
    <t xml:space="preserve">KNR 4-01 0108/11	4-01	0108-11 0108-12 	1 </t>
  </si>
  <si>
    <t>Wywiezienie gruzu spryzmowanego samochodami samowyładowczymi na odległość 10 km</t>
  </si>
  <si>
    <t>ROBOTY ROZBIÓRKOWE</t>
  </si>
  <si>
    <t xml:space="preserve"> ODWODNIENIE</t>
  </si>
  <si>
    <t>11</t>
  </si>
  <si>
    <t xml:space="preserve">KNR 2-01 0206/02	2-01	0206-02 0214-04 	1 </t>
  </si>
  <si>
    <t>Roboty ziemne wykonywane koparkami podsiębiernymi o poj. łyżki 0.40 m3 w gruncie kat. III z transportem urobku samochodami samowyładowczymi na odległość 5 km</t>
  </si>
  <si>
    <t>12</t>
  </si>
  <si>
    <t xml:space="preserve">KNR 2-18 0501/02	2-18	0501-02		1  </t>
  </si>
  <si>
    <t>Kanały rurowe - podłoża z materiałów sypkich o grubości 15 cm- podsypka piasek</t>
  </si>
  <si>
    <t>13</t>
  </si>
  <si>
    <t xml:space="preserve">KNR 2-18 0625/02	2-18	0625-02		1  </t>
  </si>
  <si>
    <t>Studzienki ściekowe z gotowych elementów betonowe o śr. 500 mm z osadnikiem bez syfonu</t>
  </si>
  <si>
    <t>szt.</t>
  </si>
  <si>
    <t>14</t>
  </si>
  <si>
    <t xml:space="preserve">KNR 2-28 0503/02	2-28	0503-02		1  </t>
  </si>
  <si>
    <t>Rury kanalizacyjne z tworzyw sztucznych - kielichowe z PVC o śr. nom. 200 mm- rura PCV fi 200mmSN8 lita</t>
  </si>
  <si>
    <t>15</t>
  </si>
  <si>
    <t xml:space="preserve">KNR 2-28 0510/03	2-28	0510-03		1  </t>
  </si>
  <si>
    <t>Kształtki kanalizacyjne z tworzyw sztucznych do rur kielichowych z PVC o śr. nom. 200 mm- kolanka PCV fi 200mm</t>
  </si>
  <si>
    <t>16</t>
  </si>
  <si>
    <t xml:space="preserve">KNR 2-01 0610/06	2-01	0610-06		1  </t>
  </si>
  <si>
    <t>Drenaż - podsypka filtracyjna z piasku w gotowym suchym wykopie z gotowego kruszywa</t>
  </si>
  <si>
    <t>17</t>
  </si>
  <si>
    <t xml:space="preserve">KNR 4-01 0208/01	4-01	0208-01		1  </t>
  </si>
  <si>
    <t>Przebicie otworów o powierzchni do 0.05 m2 w elementach z betonu żwirowego o grubości do 10 cm- włączenie do studni betonowej przykanalika fi 200mm</t>
  </si>
  <si>
    <t>18</t>
  </si>
  <si>
    <t xml:space="preserve">KNR-W 2-18 0527/01	2-18	0527-01		1  </t>
  </si>
  <si>
    <t>Przejście przez ściany komór tulejami stalowymi "PS" przy grubości ściany 20 cm - otwór o śr. nominalnej 210 mm- analogia montaż przejścia szczelnego fi 200mm</t>
  </si>
  <si>
    <t>19</t>
  </si>
  <si>
    <t xml:space="preserve">KNR 2-01 0520/01	2-01	0520-01		1  </t>
  </si>
  <si>
    <t>Umocnienie skarp i dna kanałów płytami prefabrykowanymi- analogia wylotu płytą ażurową 10c40x60cm</t>
  </si>
  <si>
    <t>ODWODNIENIE</t>
  </si>
  <si>
    <t xml:space="preserve"> ELEMENTY ULIC</t>
  </si>
  <si>
    <t>20</t>
  </si>
  <si>
    <t xml:space="preserve">KNR 2-31 0401/05	2-31	0401-05		1  </t>
  </si>
  <si>
    <t>Rowki pod krawężniki i ławy krawężnikowe o wymiarach 30x40 cm w gruncie kat.I-II</t>
  </si>
  <si>
    <t>21</t>
  </si>
  <si>
    <t xml:space="preserve">KNR 2-31 0402/04	2-31	0402-04		1  </t>
  </si>
  <si>
    <t>Ława pod krawężniki betonowa z oporem</t>
  </si>
  <si>
    <t>22</t>
  </si>
  <si>
    <t xml:space="preserve">KNR 2-31 0402/05	2-31	0402-05		1  </t>
  </si>
  <si>
    <t>Ława pod krawężniki - dodatek za wykonanie ławy betonowej na łukach o promieniu do 40 m</t>
  </si>
  <si>
    <t>23</t>
  </si>
  <si>
    <t xml:space="preserve">KNR 2-31 0403/03	2-31	0403-03		1  </t>
  </si>
  <si>
    <t>Krawężniki betonowe wystające o wymiarach 15x30 cm na podsypce cementowo-piaskowej</t>
  </si>
  <si>
    <t>24</t>
  </si>
  <si>
    <t xml:space="preserve">KNR 2-31 0403/07	2-31	0403-07		1  </t>
  </si>
  <si>
    <t>Krawężniki betonowe - dodatek za ustawienie na łukach o promieniu do 10 m</t>
  </si>
  <si>
    <t>25</t>
  </si>
  <si>
    <t>26</t>
  </si>
  <si>
    <t xml:space="preserve">KNR 2-31 0403/05	2-31	0403-05		1  </t>
  </si>
  <si>
    <t>Krawężniki betonowe wtopione o wymiarach 12x25 cm na podsypce cementowo-piaskowej- analogia krawężnik najazdowy 15x22x100cm</t>
  </si>
  <si>
    <t>27</t>
  </si>
  <si>
    <t>Ława pod krawężniki betonowa z oporem- analogia ława pod opornik</t>
  </si>
  <si>
    <t>28</t>
  </si>
  <si>
    <t>Krawężniki betonowe wtopione o wymiarach 12x25 cm na podsypce cementowo-piaskowej- analogia opornik 12x25x100cm</t>
  </si>
  <si>
    <t>29</t>
  </si>
  <si>
    <t>Ława pod krawężniki betonowa z oporem- analogia ława pod obrzeże</t>
  </si>
  <si>
    <t>30</t>
  </si>
  <si>
    <t xml:space="preserve">KNR 2-31 0407/05	2-31	0407-05		1  </t>
  </si>
  <si>
    <t>Obrzeża betonowe o wymiarach 30x8 cm na podsypce cementowo-piaskowej z wypełnieniem spoin zaprawą cementową</t>
  </si>
  <si>
    <t>ELEMENTY ULIC</t>
  </si>
  <si>
    <t xml:space="preserve"> PARKING- PEŁNA KONSTRUKCJA</t>
  </si>
  <si>
    <t>31</t>
  </si>
  <si>
    <t xml:space="preserve">KNR 2-01 0206/05	2-01	0206-05 0214-04 	1 </t>
  </si>
  <si>
    <t>Roboty ziemne wykonywane koparkami podsiębiernymi o poj. łyżki 0.60 m3 w gruncie kat. IV z transportem urobku samochodami samowyładowczymi na odległość 10 km</t>
  </si>
  <si>
    <t>32</t>
  </si>
  <si>
    <t xml:space="preserve">KNR-W 2-01 0306/02	2-01	0306-02		1  </t>
  </si>
  <si>
    <t>Ręczne wykopy wąskoprzestrzenne lub jamiste ze skarpami o szerokości dna do 1.5 m i głębokości do 1.5 m ze złożeniem urobku na odkład (kat. gruntu III)</t>
  </si>
  <si>
    <t>33</t>
  </si>
  <si>
    <t xml:space="preserve">KNR 2-31 0103/04	2-31	0103-04		1  </t>
  </si>
  <si>
    <t>Mechaniczne profilowanie i zagęszczenie podłoża pod warstwy konstrukcyjne nawierzchni w gruncie kat. I-IV</t>
  </si>
  <si>
    <t>34</t>
  </si>
  <si>
    <t xml:space="preserve">KNR 2-31 0104/07	2-31	0104-07 0104-08	1 </t>
  </si>
  <si>
    <t>Warstwy odsączające z piasku w korycie lub na całej szerokości drogi, wykonanie i zagęszczanie mechaniczne - grubość warstwy po zagęszczeniu 15 cm</t>
  </si>
  <si>
    <t>35</t>
  </si>
  <si>
    <t xml:space="preserve">KNR 2-31 0114/05	2-31	0114-05 0114-06	1 </t>
  </si>
  <si>
    <t>Podbudowa z kruszywa łamanego - warstwa dolna o grubości po zagęszczeniu 25 cm</t>
  </si>
  <si>
    <t>36</t>
  </si>
  <si>
    <t xml:space="preserve">KNR 2-31 0114/07	2-31	0114-07 0114-08	1 </t>
  </si>
  <si>
    <t>Podbudowa z kruszywa łamanego - warstwa górna o grubości po zagęszczeniu 10 cm</t>
  </si>
  <si>
    <t>37</t>
  </si>
  <si>
    <t xml:space="preserve">KNR 2-31 0511/03	2-31	0511-03		1  </t>
  </si>
  <si>
    <t>Nawierzchnie z kostki brukowej betonowej o grubości 8 cm na podsypce cementowo-piaskowej</t>
  </si>
  <si>
    <t>PARKING- PEŁNA KONSTRUKCJA</t>
  </si>
  <si>
    <t xml:space="preserve"> PARKING + PLAC SKŁADOWY</t>
  </si>
  <si>
    <t>38</t>
  </si>
  <si>
    <t>39</t>
  </si>
  <si>
    <t>40</t>
  </si>
  <si>
    <t>41</t>
  </si>
  <si>
    <t xml:space="preserve">KNR 2-31 0114/05	2-31	0114-05		1  </t>
  </si>
  <si>
    <t>Podbudowa z kruszywa łamanego - warstwa dolna o grubości po zagęszczeniu 15 cm</t>
  </si>
  <si>
    <t>42</t>
  </si>
  <si>
    <t>Podbudowa z kruszywa łamanego - warstwa górna o grubości po zagęszczeniu 5 cm</t>
  </si>
  <si>
    <t>43</t>
  </si>
  <si>
    <t>PARKING + PLAC SKŁADOWY</t>
  </si>
  <si>
    <t xml:space="preserve"> JEZDNIA BITUMICZNA</t>
  </si>
  <si>
    <t>44</t>
  </si>
  <si>
    <t>45</t>
  </si>
  <si>
    <t>46</t>
  </si>
  <si>
    <t>47</t>
  </si>
  <si>
    <t>48</t>
  </si>
  <si>
    <t>49</t>
  </si>
  <si>
    <t>50</t>
  </si>
  <si>
    <t xml:space="preserve">KNR 2-31 0117/01	2-31	0117-01 0117-02	1 </t>
  </si>
  <si>
    <t>Wzmocnienie istniejącej nawierzchni z przygotowaniem do wykorzystania jako podbudowy przy użyciu tłucznia kamiennego twardego - grubość warstwy po zagęszczeniu 5 cm</t>
  </si>
  <si>
    <t>51</t>
  </si>
  <si>
    <t xml:space="preserve">KNR AT-03 0202/01	AT-03	0202-01		1  </t>
  </si>
  <si>
    <t>Mechaniczne oczyszczenie i skropienie emulsją asfaltową na zimno podbudowy tłuczniowej lub z gruntu stabilizowanego cementem; zużycie emulsji 0,8 kg/m2</t>
  </si>
  <si>
    <t>52</t>
  </si>
  <si>
    <t xml:space="preserve">KNNR 6 0110/03	6	0110-03		1  </t>
  </si>
  <si>
    <t>Podbudowy z mieszanek mineralno-bitumicznych asfaltowych o grubości po zagęszczeniu 8 cm</t>
  </si>
  <si>
    <t>53</t>
  </si>
  <si>
    <t xml:space="preserve">KNR AT-03 0202/02	AT-03	0202-02		1  </t>
  </si>
  <si>
    <t>Mechaniczne oczyszczenie i skropienie emulsją asfaltową na zimno podbudowy lub nawierzchni betonowej/bitumicznej; zużycie emulsji 0,5 kg/m2</t>
  </si>
  <si>
    <t>54</t>
  </si>
  <si>
    <t xml:space="preserve">KNR 2-31 0310/05	2-31	0310-05 0310-06	1 </t>
  </si>
  <si>
    <t>Nawierzchnia z mieszanek mineralno-bitumicznych grysowych - warstwa ścieralna asfaltowa - grubość po zagęszczeniu 4 cm</t>
  </si>
  <si>
    <t>JEZDNIA BITUMICZNA</t>
  </si>
  <si>
    <t xml:space="preserve"> CHODNIKI , DOJŚCIA I SCHODY TERENOWE</t>
  </si>
  <si>
    <t>55</t>
  </si>
  <si>
    <t>56</t>
  </si>
  <si>
    <t xml:space="preserve">KNK 7-28 0301/09	7-28	0301-09		1  </t>
  </si>
  <si>
    <t>Rozebranie podłoża z piasku</t>
  </si>
  <si>
    <t>57</t>
  </si>
  <si>
    <t>58</t>
  </si>
  <si>
    <t xml:space="preserve">KNR 2-01 0301/03	2-01	0301-03		1  </t>
  </si>
  <si>
    <t>Ręczne roboty ziemne z transportem urobku samochodami samowyładowczymi na odległość do 10 km (kat. gruntu IV)- 10% robót ziemnych ręcznych</t>
  </si>
  <si>
    <t>59</t>
  </si>
  <si>
    <t>60</t>
  </si>
  <si>
    <t>61</t>
  </si>
  <si>
    <t>62</t>
  </si>
  <si>
    <t>63</t>
  </si>
  <si>
    <t xml:space="preserve">KNR 2-31 0511/04	2-31	0511-04		1  </t>
  </si>
  <si>
    <t>Nawierzchnie z kostki brukowej betonowej o grubości 8 cm na podsypce piaskowej- analogia bez kosztów kostki brukowej (kostka z odzysku)</t>
  </si>
  <si>
    <t>64</t>
  </si>
  <si>
    <t>CHODNIKI , DOJŚCIA I SCHODY TERENOWE</t>
  </si>
  <si>
    <t xml:space="preserve"> ROBOTY TOWARZYSZĄCE I WYKOŃCZENIOWE</t>
  </si>
  <si>
    <t>65</t>
  </si>
  <si>
    <t xml:space="preserve">KNR-W 2-19 0119/01	2-19	0119-01		1  </t>
  </si>
  <si>
    <t>Rury ochronne o śr. nominalnej 150 mm- analogia montaż rury dwudzielnej Arota fi 110mm</t>
  </si>
  <si>
    <t>66</t>
  </si>
  <si>
    <t xml:space="preserve">KNR 2-31 1406/03	2-31	1406-03		1  </t>
  </si>
  <si>
    <t>Regulacja pionowa studzienek dla włazów kanałowych</t>
  </si>
  <si>
    <t>67</t>
  </si>
  <si>
    <t xml:space="preserve">KNR 2-31 1406/04	2-31	1406-04		1  </t>
  </si>
  <si>
    <t>Regulacja pionowa studzienek dla zaworów wodociągowych i gazowych</t>
  </si>
  <si>
    <t>68</t>
  </si>
  <si>
    <t xml:space="preserve">KNR-W 2-18 0523/05	2-18	0523-05		1  </t>
  </si>
  <si>
    <t>Kominy włazowe z kręgów betonowych - pokrywa nastudzienna z pierścieniem odciążającym i włazem o śr. 1000 mm- analogia wymiana istniejącej pokrywy</t>
  </si>
  <si>
    <t>69</t>
  </si>
  <si>
    <t xml:space="preserve">KSNR 1 0311/01	1	0311-01		1  </t>
  </si>
  <si>
    <t>Plantowanie powierzchni gruntu rodzimego kategorii I-III</t>
  </si>
  <si>
    <t>70</t>
  </si>
  <si>
    <t xml:space="preserve">KNR 2-01 0510/01	2-01	0510-01 0510-02 	1 </t>
  </si>
  <si>
    <t>Humusowanie skarp z obsianiem przy grubości warstwy humusu 10 cm</t>
  </si>
  <si>
    <t>ROBOTY TOWARZYSZĄCE I WYKOŃCZENIOWE</t>
  </si>
  <si>
    <t>Razem k.b.</t>
  </si>
  <si>
    <t>Podatek VAT 23%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</si>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</sst>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"/>
    </font>
    <font>
      <sz val="8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 wrapText="1"/>
    </xf>
    <xf numFmtId="39" fontId="2" fillId="5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39" fontId="4" fillId="3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39" fontId="4" fillId="2" borderId="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39" fontId="2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0AAA-8571-4A6B-889F-BB9210060E45}">
  <dimension ref="A1:G92"/>
  <sheetViews>
    <sheetView tabSelected="1" workbookViewId="0">
      <selection activeCell="L7" sqref="L7"/>
    </sheetView>
  </sheetViews>
  <sheetFormatPr defaultRowHeight="14.3" x14ac:dyDescent="0.25"/>
  <cols>
    <col min="1" max="1" width="5" customWidth="1"/>
    <col min="2" max="2" width="10.5" customWidth="1"/>
    <col min="3" max="3" width="32" customWidth="1"/>
    <col min="4" max="4" width="5" customWidth="1"/>
    <col min="5" max="6" width="9.375" customWidth="1"/>
    <col min="7" max="7" width="11.5" customWidth="1"/>
  </cols>
  <sheetData>
    <row r="1" spans="1:7" ht="18.350000000000001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2" t="s">
        <v>8</v>
      </c>
      <c r="B3" s="2" t="s">
        <v>9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x14ac:dyDescent="0.25">
      <c r="A4" s="3"/>
      <c r="B4" s="3"/>
      <c r="C4" s="4" t="s">
        <v>17</v>
      </c>
      <c r="D4" s="3"/>
      <c r="E4" s="5"/>
      <c r="F4" s="5"/>
      <c r="G4" s="5"/>
    </row>
    <row r="5" spans="1:7" ht="43.5" x14ac:dyDescent="0.25">
      <c r="A5" s="6" t="s">
        <v>8</v>
      </c>
      <c r="B5" s="6" t="s">
        <v>18</v>
      </c>
      <c r="C5" s="7" t="s">
        <v>19</v>
      </c>
      <c r="D5" s="6" t="s">
        <v>20</v>
      </c>
      <c r="E5" s="8">
        <v>0.24</v>
      </c>
      <c r="F5" s="9"/>
      <c r="G5" s="9">
        <f>E5*F5</f>
        <v>0</v>
      </c>
    </row>
    <row r="6" spans="1:7" ht="54.35" x14ac:dyDescent="0.25">
      <c r="A6" s="6" t="s">
        <v>9</v>
      </c>
      <c r="B6" s="6" t="s">
        <v>21</v>
      </c>
      <c r="C6" s="7" t="s">
        <v>22</v>
      </c>
      <c r="D6" s="6" t="s">
        <v>23</v>
      </c>
      <c r="E6" s="8">
        <v>36.6</v>
      </c>
      <c r="F6" s="9"/>
      <c r="G6" s="9">
        <f t="shared" ref="G6:G14" si="0">E6*F6</f>
        <v>0</v>
      </c>
    </row>
    <row r="7" spans="1:7" ht="76.099999999999994" x14ac:dyDescent="0.25">
      <c r="A7" s="6" t="s">
        <v>10</v>
      </c>
      <c r="B7" s="6" t="s">
        <v>24</v>
      </c>
      <c r="C7" s="7" t="s">
        <v>25</v>
      </c>
      <c r="D7" s="6" t="s">
        <v>26</v>
      </c>
      <c r="E7" s="8">
        <v>1062.8499999999999</v>
      </c>
      <c r="F7" s="9"/>
      <c r="G7" s="9">
        <f t="shared" si="0"/>
        <v>0</v>
      </c>
    </row>
    <row r="8" spans="1:7" ht="76.099999999999994" x14ac:dyDescent="0.25">
      <c r="A8" s="6" t="s">
        <v>11</v>
      </c>
      <c r="B8" s="6" t="s">
        <v>27</v>
      </c>
      <c r="C8" s="7" t="s">
        <v>28</v>
      </c>
      <c r="D8" s="6" t="s">
        <v>26</v>
      </c>
      <c r="E8" s="8">
        <v>208.2</v>
      </c>
      <c r="F8" s="9"/>
      <c r="G8" s="9">
        <f t="shared" si="0"/>
        <v>0</v>
      </c>
    </row>
    <row r="9" spans="1:7" ht="54.35" x14ac:dyDescent="0.25">
      <c r="A9" s="6" t="s">
        <v>12</v>
      </c>
      <c r="B9" s="6" t="s">
        <v>29</v>
      </c>
      <c r="C9" s="7" t="s">
        <v>30</v>
      </c>
      <c r="D9" s="6" t="s">
        <v>26</v>
      </c>
      <c r="E9" s="8">
        <v>84.45</v>
      </c>
      <c r="F9" s="9"/>
      <c r="G9" s="9">
        <f t="shared" si="0"/>
        <v>0</v>
      </c>
    </row>
    <row r="10" spans="1:7" ht="54.35" x14ac:dyDescent="0.25">
      <c r="A10" s="6" t="s">
        <v>13</v>
      </c>
      <c r="B10" s="6" t="s">
        <v>31</v>
      </c>
      <c r="C10" s="7" t="s">
        <v>32</v>
      </c>
      <c r="D10" s="6" t="s">
        <v>26</v>
      </c>
      <c r="E10" s="8">
        <v>25</v>
      </c>
      <c r="F10" s="9"/>
      <c r="G10" s="9">
        <f t="shared" si="0"/>
        <v>0</v>
      </c>
    </row>
    <row r="11" spans="1:7" ht="43.5" x14ac:dyDescent="0.25">
      <c r="A11" s="6" t="s">
        <v>14</v>
      </c>
      <c r="B11" s="6" t="s">
        <v>33</v>
      </c>
      <c r="C11" s="7" t="s">
        <v>34</v>
      </c>
      <c r="D11" s="6" t="s">
        <v>35</v>
      </c>
      <c r="E11" s="8">
        <v>10.9</v>
      </c>
      <c r="F11" s="9"/>
      <c r="G11" s="9">
        <f t="shared" si="0"/>
        <v>0</v>
      </c>
    </row>
    <row r="12" spans="1:7" ht="43.5" x14ac:dyDescent="0.25">
      <c r="A12" s="6" t="s">
        <v>15</v>
      </c>
      <c r="B12" s="6" t="s">
        <v>36</v>
      </c>
      <c r="C12" s="7" t="s">
        <v>37</v>
      </c>
      <c r="D12" s="6" t="s">
        <v>23</v>
      </c>
      <c r="E12" s="8">
        <v>136.25</v>
      </c>
      <c r="F12" s="9"/>
      <c r="G12" s="9">
        <f t="shared" si="0"/>
        <v>0</v>
      </c>
    </row>
    <row r="13" spans="1:7" ht="54.35" x14ac:dyDescent="0.25">
      <c r="A13" s="6" t="s">
        <v>16</v>
      </c>
      <c r="B13" s="6" t="s">
        <v>38</v>
      </c>
      <c r="C13" s="7" t="s">
        <v>39</v>
      </c>
      <c r="D13" s="6" t="s">
        <v>40</v>
      </c>
      <c r="E13" s="8">
        <v>4</v>
      </c>
      <c r="F13" s="9"/>
      <c r="G13" s="9">
        <f t="shared" si="0"/>
        <v>0</v>
      </c>
    </row>
    <row r="14" spans="1:7" ht="54.35" x14ac:dyDescent="0.25">
      <c r="A14" s="6" t="s">
        <v>41</v>
      </c>
      <c r="B14" s="6" t="s">
        <v>42</v>
      </c>
      <c r="C14" s="7" t="s">
        <v>43</v>
      </c>
      <c r="D14" s="6" t="s">
        <v>35</v>
      </c>
      <c r="E14" s="8">
        <v>31.7</v>
      </c>
      <c r="F14" s="9"/>
      <c r="G14" s="9">
        <f t="shared" si="0"/>
        <v>0</v>
      </c>
    </row>
    <row r="15" spans="1:7" x14ac:dyDescent="0.25">
      <c r="A15" s="10"/>
      <c r="B15" s="10"/>
      <c r="C15" s="10" t="s">
        <v>44</v>
      </c>
      <c r="D15" s="10"/>
      <c r="E15" s="10"/>
      <c r="F15" s="10"/>
      <c r="G15" s="11">
        <f>SUM(G5:G14)</f>
        <v>0</v>
      </c>
    </row>
    <row r="16" spans="1:7" x14ac:dyDescent="0.25">
      <c r="A16" s="5"/>
      <c r="B16" s="5"/>
      <c r="C16" s="4" t="s">
        <v>45</v>
      </c>
      <c r="D16" s="3"/>
      <c r="E16" s="5"/>
      <c r="F16" s="5"/>
      <c r="G16" s="5"/>
    </row>
    <row r="17" spans="1:7" ht="54.35" x14ac:dyDescent="0.25">
      <c r="A17" s="6" t="s">
        <v>46</v>
      </c>
      <c r="B17" s="6" t="s">
        <v>47</v>
      </c>
      <c r="C17" s="7" t="s">
        <v>48</v>
      </c>
      <c r="D17" s="6" t="s">
        <v>35</v>
      </c>
      <c r="E17" s="8">
        <v>85.45</v>
      </c>
      <c r="F17" s="9"/>
      <c r="G17" s="9">
        <f>E17*F17</f>
        <v>0</v>
      </c>
    </row>
    <row r="18" spans="1:7" ht="43.5" x14ac:dyDescent="0.25">
      <c r="A18" s="6" t="s">
        <v>49</v>
      </c>
      <c r="B18" s="6" t="s">
        <v>50</v>
      </c>
      <c r="C18" s="7" t="s">
        <v>51</v>
      </c>
      <c r="D18" s="6" t="s">
        <v>26</v>
      </c>
      <c r="E18" s="8">
        <v>68.28</v>
      </c>
      <c r="F18" s="9"/>
      <c r="G18" s="9">
        <f t="shared" ref="G18:G25" si="1">E18*F18</f>
        <v>0</v>
      </c>
    </row>
    <row r="19" spans="1:7" ht="43.5" x14ac:dyDescent="0.25">
      <c r="A19" s="6" t="s">
        <v>52</v>
      </c>
      <c r="B19" s="6" t="s">
        <v>53</v>
      </c>
      <c r="C19" s="7" t="s">
        <v>54</v>
      </c>
      <c r="D19" s="6" t="s">
        <v>55</v>
      </c>
      <c r="E19" s="8">
        <v>9</v>
      </c>
      <c r="F19" s="9"/>
      <c r="G19" s="9">
        <f t="shared" si="1"/>
        <v>0</v>
      </c>
    </row>
    <row r="20" spans="1:7" ht="43.5" x14ac:dyDescent="0.25">
      <c r="A20" s="6" t="s">
        <v>56</v>
      </c>
      <c r="B20" s="6" t="s">
        <v>57</v>
      </c>
      <c r="C20" s="7" t="s">
        <v>58</v>
      </c>
      <c r="D20" s="6" t="s">
        <v>23</v>
      </c>
      <c r="E20" s="8">
        <v>83.8</v>
      </c>
      <c r="F20" s="9"/>
      <c r="G20" s="9">
        <f t="shared" si="1"/>
        <v>0</v>
      </c>
    </row>
    <row r="21" spans="1:7" ht="43.5" x14ac:dyDescent="0.25">
      <c r="A21" s="6" t="s">
        <v>59</v>
      </c>
      <c r="B21" s="6" t="s">
        <v>60</v>
      </c>
      <c r="C21" s="7" t="s">
        <v>61</v>
      </c>
      <c r="D21" s="6" t="s">
        <v>55</v>
      </c>
      <c r="E21" s="8">
        <v>3</v>
      </c>
      <c r="F21" s="9"/>
      <c r="G21" s="9">
        <f t="shared" si="1"/>
        <v>0</v>
      </c>
    </row>
    <row r="22" spans="1:7" ht="43.5" x14ac:dyDescent="0.25">
      <c r="A22" s="6" t="s">
        <v>62</v>
      </c>
      <c r="B22" s="6" t="s">
        <v>63</v>
      </c>
      <c r="C22" s="7" t="s">
        <v>64</v>
      </c>
      <c r="D22" s="6" t="s">
        <v>35</v>
      </c>
      <c r="E22" s="8">
        <v>44.04</v>
      </c>
      <c r="F22" s="9"/>
      <c r="G22" s="9">
        <f t="shared" si="1"/>
        <v>0</v>
      </c>
    </row>
    <row r="23" spans="1:7" ht="43.5" x14ac:dyDescent="0.25">
      <c r="A23" s="6" t="s">
        <v>65</v>
      </c>
      <c r="B23" s="6" t="s">
        <v>66</v>
      </c>
      <c r="C23" s="7" t="s">
        <v>67</v>
      </c>
      <c r="D23" s="6" t="s">
        <v>55</v>
      </c>
      <c r="E23" s="8">
        <v>5</v>
      </c>
      <c r="F23" s="9"/>
      <c r="G23" s="9">
        <f t="shared" si="1"/>
        <v>0</v>
      </c>
    </row>
    <row r="24" spans="1:7" ht="54.35" x14ac:dyDescent="0.25">
      <c r="A24" s="6" t="s">
        <v>68</v>
      </c>
      <c r="B24" s="6" t="s">
        <v>69</v>
      </c>
      <c r="C24" s="7" t="s">
        <v>70</v>
      </c>
      <c r="D24" s="6" t="s">
        <v>55</v>
      </c>
      <c r="E24" s="8">
        <v>5</v>
      </c>
      <c r="F24" s="9"/>
      <c r="G24" s="9">
        <f t="shared" si="1"/>
        <v>0</v>
      </c>
    </row>
    <row r="25" spans="1:7" ht="43.5" x14ac:dyDescent="0.25">
      <c r="A25" s="6" t="s">
        <v>71</v>
      </c>
      <c r="B25" s="6" t="s">
        <v>72</v>
      </c>
      <c r="C25" s="7" t="s">
        <v>73</v>
      </c>
      <c r="D25" s="6" t="s">
        <v>26</v>
      </c>
      <c r="E25" s="8">
        <v>4.8</v>
      </c>
      <c r="F25" s="9"/>
      <c r="G25" s="9">
        <f t="shared" si="1"/>
        <v>0</v>
      </c>
    </row>
    <row r="26" spans="1:7" x14ac:dyDescent="0.25">
      <c r="A26" s="10"/>
      <c r="B26" s="10"/>
      <c r="C26" s="10" t="s">
        <v>74</v>
      </c>
      <c r="D26" s="10"/>
      <c r="E26" s="10"/>
      <c r="F26" s="10"/>
      <c r="G26" s="11">
        <f>SUM(G17:G25)</f>
        <v>0</v>
      </c>
    </row>
    <row r="27" spans="1:7" x14ac:dyDescent="0.25">
      <c r="A27" s="5"/>
      <c r="B27" s="5"/>
      <c r="C27" s="4" t="s">
        <v>75</v>
      </c>
      <c r="D27" s="3"/>
      <c r="E27" s="5"/>
      <c r="F27" s="5"/>
      <c r="G27" s="5"/>
    </row>
    <row r="28" spans="1:7" ht="43.5" x14ac:dyDescent="0.25">
      <c r="A28" s="6" t="s">
        <v>76</v>
      </c>
      <c r="B28" s="6" t="s">
        <v>77</v>
      </c>
      <c r="C28" s="7" t="s">
        <v>78</v>
      </c>
      <c r="D28" s="6" t="s">
        <v>23</v>
      </c>
      <c r="E28" s="8">
        <v>516.5</v>
      </c>
      <c r="F28" s="9"/>
      <c r="G28" s="9">
        <f>E28*F28</f>
        <v>0</v>
      </c>
    </row>
    <row r="29" spans="1:7" ht="43.5" x14ac:dyDescent="0.25">
      <c r="A29" s="6" t="s">
        <v>79</v>
      </c>
      <c r="B29" s="6" t="s">
        <v>80</v>
      </c>
      <c r="C29" s="7" t="s">
        <v>81</v>
      </c>
      <c r="D29" s="6" t="s">
        <v>35</v>
      </c>
      <c r="E29" s="8">
        <v>27.64</v>
      </c>
      <c r="F29" s="9"/>
      <c r="G29" s="9">
        <f t="shared" ref="G29:G38" si="2">E29*F29</f>
        <v>0</v>
      </c>
    </row>
    <row r="30" spans="1:7" ht="43.5" x14ac:dyDescent="0.25">
      <c r="A30" s="6" t="s">
        <v>82</v>
      </c>
      <c r="B30" s="6" t="s">
        <v>83</v>
      </c>
      <c r="C30" s="7" t="s">
        <v>84</v>
      </c>
      <c r="D30" s="6" t="s">
        <v>35</v>
      </c>
      <c r="E30" s="8">
        <v>7.83</v>
      </c>
      <c r="F30" s="9"/>
      <c r="G30" s="9">
        <f t="shared" si="2"/>
        <v>0</v>
      </c>
    </row>
    <row r="31" spans="1:7" ht="43.5" x14ac:dyDescent="0.25">
      <c r="A31" s="6" t="s">
        <v>85</v>
      </c>
      <c r="B31" s="6" t="s">
        <v>86</v>
      </c>
      <c r="C31" s="7" t="s">
        <v>87</v>
      </c>
      <c r="D31" s="6" t="s">
        <v>23</v>
      </c>
      <c r="E31" s="8">
        <v>325.14999999999998</v>
      </c>
      <c r="F31" s="9"/>
      <c r="G31" s="9">
        <f t="shared" si="2"/>
        <v>0</v>
      </c>
    </row>
    <row r="32" spans="1:7" ht="43.5" x14ac:dyDescent="0.25">
      <c r="A32" s="6" t="s">
        <v>88</v>
      </c>
      <c r="B32" s="6" t="s">
        <v>89</v>
      </c>
      <c r="C32" s="7" t="s">
        <v>90</v>
      </c>
      <c r="D32" s="6" t="s">
        <v>23</v>
      </c>
      <c r="E32" s="8">
        <v>92.1</v>
      </c>
      <c r="F32" s="9"/>
      <c r="G32" s="9">
        <f t="shared" si="2"/>
        <v>0</v>
      </c>
    </row>
    <row r="33" spans="1:7" ht="43.5" x14ac:dyDescent="0.25">
      <c r="A33" s="6" t="s">
        <v>91</v>
      </c>
      <c r="B33" s="6" t="s">
        <v>80</v>
      </c>
      <c r="C33" s="7" t="s">
        <v>81</v>
      </c>
      <c r="D33" s="6" t="s">
        <v>35</v>
      </c>
      <c r="E33" s="8">
        <v>13.37</v>
      </c>
      <c r="F33" s="9"/>
      <c r="G33" s="9">
        <f t="shared" si="2"/>
        <v>0</v>
      </c>
    </row>
    <row r="34" spans="1:7" ht="43.5" x14ac:dyDescent="0.25">
      <c r="A34" s="6" t="s">
        <v>92</v>
      </c>
      <c r="B34" s="6" t="s">
        <v>93</v>
      </c>
      <c r="C34" s="7" t="s">
        <v>94</v>
      </c>
      <c r="D34" s="6" t="s">
        <v>23</v>
      </c>
      <c r="E34" s="8">
        <v>157.35</v>
      </c>
      <c r="F34" s="9"/>
      <c r="G34" s="9">
        <f t="shared" si="2"/>
        <v>0</v>
      </c>
    </row>
    <row r="35" spans="1:7" ht="43.5" x14ac:dyDescent="0.25">
      <c r="A35" s="6" t="s">
        <v>95</v>
      </c>
      <c r="B35" s="6" t="s">
        <v>80</v>
      </c>
      <c r="C35" s="7" t="s">
        <v>96</v>
      </c>
      <c r="D35" s="6" t="s">
        <v>35</v>
      </c>
      <c r="E35" s="8">
        <v>1.8</v>
      </c>
      <c r="F35" s="9"/>
      <c r="G35" s="9">
        <f t="shared" si="2"/>
        <v>0</v>
      </c>
    </row>
    <row r="36" spans="1:7" ht="43.5" x14ac:dyDescent="0.25">
      <c r="A36" s="6" t="s">
        <v>97</v>
      </c>
      <c r="B36" s="6" t="s">
        <v>93</v>
      </c>
      <c r="C36" s="7" t="s">
        <v>98</v>
      </c>
      <c r="D36" s="6" t="s">
        <v>23</v>
      </c>
      <c r="E36" s="8">
        <v>34</v>
      </c>
      <c r="F36" s="9"/>
      <c r="G36" s="9">
        <f t="shared" si="2"/>
        <v>0</v>
      </c>
    </row>
    <row r="37" spans="1:7" ht="43.5" x14ac:dyDescent="0.25">
      <c r="A37" s="6" t="s">
        <v>99</v>
      </c>
      <c r="B37" s="6" t="s">
        <v>80</v>
      </c>
      <c r="C37" s="7" t="s">
        <v>100</v>
      </c>
      <c r="D37" s="6" t="s">
        <v>35</v>
      </c>
      <c r="E37" s="8">
        <v>0.27</v>
      </c>
      <c r="F37" s="9"/>
      <c r="G37" s="9">
        <f t="shared" si="2"/>
        <v>0</v>
      </c>
    </row>
    <row r="38" spans="1:7" ht="43.5" x14ac:dyDescent="0.25">
      <c r="A38" s="6" t="s">
        <v>101</v>
      </c>
      <c r="B38" s="6" t="s">
        <v>102</v>
      </c>
      <c r="C38" s="7" t="s">
        <v>103</v>
      </c>
      <c r="D38" s="6" t="s">
        <v>23</v>
      </c>
      <c r="E38" s="8">
        <v>7.6</v>
      </c>
      <c r="F38" s="9"/>
      <c r="G38" s="9">
        <f t="shared" si="2"/>
        <v>0</v>
      </c>
    </row>
    <row r="39" spans="1:7" x14ac:dyDescent="0.25">
      <c r="A39" s="10"/>
      <c r="B39" s="10"/>
      <c r="C39" s="10" t="s">
        <v>104</v>
      </c>
      <c r="D39" s="10"/>
      <c r="E39" s="10"/>
      <c r="F39" s="10"/>
      <c r="G39" s="11">
        <f>SUM(G28:G38)</f>
        <v>0</v>
      </c>
    </row>
    <row r="40" spans="1:7" x14ac:dyDescent="0.25">
      <c r="A40" s="5"/>
      <c r="B40" s="5"/>
      <c r="C40" s="4" t="s">
        <v>105</v>
      </c>
      <c r="D40" s="3"/>
      <c r="E40" s="5"/>
      <c r="F40" s="5"/>
      <c r="G40" s="5"/>
    </row>
    <row r="41" spans="1:7" ht="54.35" x14ac:dyDescent="0.25">
      <c r="A41" s="6" t="s">
        <v>106</v>
      </c>
      <c r="B41" s="6" t="s">
        <v>107</v>
      </c>
      <c r="C41" s="7" t="s">
        <v>108</v>
      </c>
      <c r="D41" s="6" t="s">
        <v>35</v>
      </c>
      <c r="E41" s="8">
        <v>230.15</v>
      </c>
      <c r="F41" s="9"/>
      <c r="G41" s="9">
        <f>E41*F41</f>
        <v>0</v>
      </c>
    </row>
    <row r="42" spans="1:7" ht="54.35" x14ac:dyDescent="0.25">
      <c r="A42" s="6" t="s">
        <v>109</v>
      </c>
      <c r="B42" s="6" t="s">
        <v>110</v>
      </c>
      <c r="C42" s="7" t="s">
        <v>111</v>
      </c>
      <c r="D42" s="6" t="s">
        <v>35</v>
      </c>
      <c r="E42" s="8">
        <v>25.57</v>
      </c>
      <c r="F42" s="9"/>
      <c r="G42" s="9">
        <f t="shared" ref="G42:G47" si="3">E42*F42</f>
        <v>0</v>
      </c>
    </row>
    <row r="43" spans="1:7" ht="43.5" x14ac:dyDescent="0.25">
      <c r="A43" s="6" t="s">
        <v>112</v>
      </c>
      <c r="B43" s="6" t="s">
        <v>113</v>
      </c>
      <c r="C43" s="7" t="s">
        <v>114</v>
      </c>
      <c r="D43" s="6" t="s">
        <v>26</v>
      </c>
      <c r="E43" s="8">
        <v>412.45</v>
      </c>
      <c r="F43" s="9"/>
      <c r="G43" s="9">
        <f t="shared" si="3"/>
        <v>0</v>
      </c>
    </row>
    <row r="44" spans="1:7" ht="54.35" x14ac:dyDescent="0.25">
      <c r="A44" s="6" t="s">
        <v>115</v>
      </c>
      <c r="B44" s="6" t="s">
        <v>116</v>
      </c>
      <c r="C44" s="7" t="s">
        <v>117</v>
      </c>
      <c r="D44" s="6" t="s">
        <v>26</v>
      </c>
      <c r="E44" s="8">
        <v>412.45</v>
      </c>
      <c r="F44" s="9"/>
      <c r="G44" s="9">
        <f t="shared" si="3"/>
        <v>0</v>
      </c>
    </row>
    <row r="45" spans="1:7" ht="54.35" x14ac:dyDescent="0.25">
      <c r="A45" s="6" t="s">
        <v>118</v>
      </c>
      <c r="B45" s="6" t="s">
        <v>119</v>
      </c>
      <c r="C45" s="7" t="s">
        <v>120</v>
      </c>
      <c r="D45" s="6" t="s">
        <v>26</v>
      </c>
      <c r="E45" s="8">
        <v>412.45</v>
      </c>
      <c r="F45" s="9"/>
      <c r="G45" s="9">
        <f t="shared" si="3"/>
        <v>0</v>
      </c>
    </row>
    <row r="46" spans="1:7" ht="54.35" x14ac:dyDescent="0.25">
      <c r="A46" s="6" t="s">
        <v>121</v>
      </c>
      <c r="B46" s="6" t="s">
        <v>122</v>
      </c>
      <c r="C46" s="7" t="s">
        <v>123</v>
      </c>
      <c r="D46" s="6" t="s">
        <v>26</v>
      </c>
      <c r="E46" s="8">
        <v>344.32</v>
      </c>
      <c r="F46" s="9"/>
      <c r="G46" s="9">
        <f t="shared" si="3"/>
        <v>0</v>
      </c>
    </row>
    <row r="47" spans="1:7" ht="43.5" x14ac:dyDescent="0.25">
      <c r="A47" s="6" t="s">
        <v>124</v>
      </c>
      <c r="B47" s="6" t="s">
        <v>125</v>
      </c>
      <c r="C47" s="7" t="s">
        <v>126</v>
      </c>
      <c r="D47" s="6" t="s">
        <v>26</v>
      </c>
      <c r="E47" s="8">
        <v>344.32</v>
      </c>
      <c r="F47" s="9"/>
      <c r="G47" s="9">
        <f t="shared" si="3"/>
        <v>0</v>
      </c>
    </row>
    <row r="48" spans="1:7" x14ac:dyDescent="0.25">
      <c r="A48" s="10"/>
      <c r="B48" s="10"/>
      <c r="C48" s="10" t="s">
        <v>127</v>
      </c>
      <c r="D48" s="10"/>
      <c r="E48" s="10"/>
      <c r="F48" s="10"/>
      <c r="G48" s="11">
        <f>SUM(G41:G47)</f>
        <v>0</v>
      </c>
    </row>
    <row r="49" spans="1:7" x14ac:dyDescent="0.25">
      <c r="A49" s="5"/>
      <c r="B49" s="5"/>
      <c r="C49" s="4" t="s">
        <v>128</v>
      </c>
      <c r="D49" s="3"/>
      <c r="E49" s="5"/>
      <c r="F49" s="5"/>
      <c r="G49" s="5"/>
    </row>
    <row r="50" spans="1:7" ht="54.35" x14ac:dyDescent="0.25">
      <c r="A50" s="6" t="s">
        <v>129</v>
      </c>
      <c r="B50" s="6" t="s">
        <v>107</v>
      </c>
      <c r="C50" s="7" t="s">
        <v>108</v>
      </c>
      <c r="D50" s="6" t="s">
        <v>35</v>
      </c>
      <c r="E50" s="8">
        <v>154.54</v>
      </c>
      <c r="F50" s="9"/>
      <c r="G50" s="9">
        <f>E50*F50</f>
        <v>0</v>
      </c>
    </row>
    <row r="51" spans="1:7" ht="54.35" x14ac:dyDescent="0.25">
      <c r="A51" s="6" t="s">
        <v>130</v>
      </c>
      <c r="B51" s="6" t="s">
        <v>110</v>
      </c>
      <c r="C51" s="7" t="s">
        <v>111</v>
      </c>
      <c r="D51" s="6" t="s">
        <v>35</v>
      </c>
      <c r="E51" s="8">
        <v>17.170000000000002</v>
      </c>
      <c r="F51" s="9"/>
      <c r="G51" s="9">
        <f t="shared" ref="G51:G55" si="4">E51*F51</f>
        <v>0</v>
      </c>
    </row>
    <row r="52" spans="1:7" ht="43.5" x14ac:dyDescent="0.25">
      <c r="A52" s="6" t="s">
        <v>131</v>
      </c>
      <c r="B52" s="6" t="s">
        <v>113</v>
      </c>
      <c r="C52" s="7" t="s">
        <v>114</v>
      </c>
      <c r="D52" s="6" t="s">
        <v>26</v>
      </c>
      <c r="E52" s="8">
        <v>338.79</v>
      </c>
      <c r="F52" s="9"/>
      <c r="G52" s="9">
        <f t="shared" si="4"/>
        <v>0</v>
      </c>
    </row>
    <row r="53" spans="1:7" ht="43.5" x14ac:dyDescent="0.25">
      <c r="A53" s="6" t="s">
        <v>132</v>
      </c>
      <c r="B53" s="6" t="s">
        <v>133</v>
      </c>
      <c r="C53" s="7" t="s">
        <v>134</v>
      </c>
      <c r="D53" s="6" t="s">
        <v>26</v>
      </c>
      <c r="E53" s="8">
        <v>338.79</v>
      </c>
      <c r="F53" s="9"/>
      <c r="G53" s="9">
        <f t="shared" si="4"/>
        <v>0</v>
      </c>
    </row>
    <row r="54" spans="1:7" ht="54.35" x14ac:dyDescent="0.25">
      <c r="A54" s="6" t="s">
        <v>135</v>
      </c>
      <c r="B54" s="6" t="s">
        <v>122</v>
      </c>
      <c r="C54" s="7" t="s">
        <v>136</v>
      </c>
      <c r="D54" s="6" t="s">
        <v>26</v>
      </c>
      <c r="E54" s="8">
        <v>338.79</v>
      </c>
      <c r="F54" s="9"/>
      <c r="G54" s="9">
        <f t="shared" si="4"/>
        <v>0</v>
      </c>
    </row>
    <row r="55" spans="1:7" ht="43.5" x14ac:dyDescent="0.25">
      <c r="A55" s="6" t="s">
        <v>137</v>
      </c>
      <c r="B55" s="6" t="s">
        <v>125</v>
      </c>
      <c r="C55" s="7" t="s">
        <v>126</v>
      </c>
      <c r="D55" s="6" t="s">
        <v>26</v>
      </c>
      <c r="E55" s="8">
        <v>338.79</v>
      </c>
      <c r="F55" s="9"/>
      <c r="G55" s="9">
        <f t="shared" si="4"/>
        <v>0</v>
      </c>
    </row>
    <row r="56" spans="1:7" x14ac:dyDescent="0.25">
      <c r="A56" s="10"/>
      <c r="B56" s="10"/>
      <c r="C56" s="10" t="s">
        <v>138</v>
      </c>
      <c r="D56" s="10"/>
      <c r="E56" s="10"/>
      <c r="F56" s="10"/>
      <c r="G56" s="11">
        <f>SUM(G50:G55)</f>
        <v>0</v>
      </c>
    </row>
    <row r="57" spans="1:7" x14ac:dyDescent="0.25">
      <c r="A57" s="5"/>
      <c r="B57" s="5"/>
      <c r="C57" s="4" t="s">
        <v>139</v>
      </c>
      <c r="D57" s="3"/>
      <c r="E57" s="5"/>
      <c r="F57" s="5"/>
      <c r="G57" s="5"/>
    </row>
    <row r="58" spans="1:7" ht="54.35" x14ac:dyDescent="0.25">
      <c r="A58" s="6" t="s">
        <v>140</v>
      </c>
      <c r="B58" s="6" t="s">
        <v>107</v>
      </c>
      <c r="C58" s="7" t="s">
        <v>108</v>
      </c>
      <c r="D58" s="6" t="s">
        <v>35</v>
      </c>
      <c r="E58" s="8">
        <v>305.19</v>
      </c>
      <c r="F58" s="9"/>
      <c r="G58" s="9">
        <f>E58*F58</f>
        <v>0</v>
      </c>
    </row>
    <row r="59" spans="1:7" ht="54.35" x14ac:dyDescent="0.25">
      <c r="A59" s="6" t="s">
        <v>141</v>
      </c>
      <c r="B59" s="6" t="s">
        <v>110</v>
      </c>
      <c r="C59" s="7" t="s">
        <v>111</v>
      </c>
      <c r="D59" s="6" t="s">
        <v>35</v>
      </c>
      <c r="E59" s="8">
        <v>33.909999999999997</v>
      </c>
      <c r="F59" s="9"/>
      <c r="G59" s="9">
        <f t="shared" ref="G59:G68" si="5">E59*F59</f>
        <v>0</v>
      </c>
    </row>
    <row r="60" spans="1:7" ht="43.5" x14ac:dyDescent="0.25">
      <c r="A60" s="6" t="s">
        <v>142</v>
      </c>
      <c r="B60" s="6" t="s">
        <v>113</v>
      </c>
      <c r="C60" s="7" t="s">
        <v>114</v>
      </c>
      <c r="D60" s="6" t="s">
        <v>26</v>
      </c>
      <c r="E60" s="8">
        <v>1529.92</v>
      </c>
      <c r="F60" s="9"/>
      <c r="G60" s="9">
        <f t="shared" si="5"/>
        <v>0</v>
      </c>
    </row>
    <row r="61" spans="1:7" ht="54.35" x14ac:dyDescent="0.25">
      <c r="A61" s="6" t="s">
        <v>143</v>
      </c>
      <c r="B61" s="6" t="s">
        <v>116</v>
      </c>
      <c r="C61" s="7" t="s">
        <v>117</v>
      </c>
      <c r="D61" s="6" t="s">
        <v>26</v>
      </c>
      <c r="E61" s="8">
        <v>546.92999999999995</v>
      </c>
      <c r="F61" s="9"/>
      <c r="G61" s="9">
        <f t="shared" si="5"/>
        <v>0</v>
      </c>
    </row>
    <row r="62" spans="1:7" ht="54.35" x14ac:dyDescent="0.25">
      <c r="A62" s="6" t="s">
        <v>144</v>
      </c>
      <c r="B62" s="6" t="s">
        <v>119</v>
      </c>
      <c r="C62" s="7" t="s">
        <v>120</v>
      </c>
      <c r="D62" s="6" t="s">
        <v>26</v>
      </c>
      <c r="E62" s="8">
        <v>546.92999999999995</v>
      </c>
      <c r="F62" s="9"/>
      <c r="G62" s="9">
        <f t="shared" si="5"/>
        <v>0</v>
      </c>
    </row>
    <row r="63" spans="1:7" ht="54.35" x14ac:dyDescent="0.25">
      <c r="A63" s="6" t="s">
        <v>145</v>
      </c>
      <c r="B63" s="6" t="s">
        <v>122</v>
      </c>
      <c r="C63" s="7" t="s">
        <v>123</v>
      </c>
      <c r="D63" s="6" t="s">
        <v>26</v>
      </c>
      <c r="E63" s="8">
        <v>546.92999999999995</v>
      </c>
      <c r="F63" s="9"/>
      <c r="G63" s="9">
        <f t="shared" si="5"/>
        <v>0</v>
      </c>
    </row>
    <row r="64" spans="1:7" ht="54.35" x14ac:dyDescent="0.25">
      <c r="A64" s="6" t="s">
        <v>146</v>
      </c>
      <c r="B64" s="6" t="s">
        <v>147</v>
      </c>
      <c r="C64" s="7" t="s">
        <v>148</v>
      </c>
      <c r="D64" s="6" t="s">
        <v>26</v>
      </c>
      <c r="E64" s="8">
        <v>982.99</v>
      </c>
      <c r="F64" s="9"/>
      <c r="G64" s="9">
        <f t="shared" si="5"/>
        <v>0</v>
      </c>
    </row>
    <row r="65" spans="1:7" ht="54.35" x14ac:dyDescent="0.25">
      <c r="A65" s="6" t="s">
        <v>149</v>
      </c>
      <c r="B65" s="6" t="s">
        <v>150</v>
      </c>
      <c r="C65" s="7" t="s">
        <v>151</v>
      </c>
      <c r="D65" s="6" t="s">
        <v>26</v>
      </c>
      <c r="E65" s="8">
        <v>1529.92</v>
      </c>
      <c r="F65" s="9"/>
      <c r="G65" s="9">
        <f t="shared" si="5"/>
        <v>0</v>
      </c>
    </row>
    <row r="66" spans="1:7" ht="43.5" x14ac:dyDescent="0.25">
      <c r="A66" s="6" t="s">
        <v>152</v>
      </c>
      <c r="B66" s="6" t="s">
        <v>153</v>
      </c>
      <c r="C66" s="7" t="s">
        <v>154</v>
      </c>
      <c r="D66" s="6" t="s">
        <v>26</v>
      </c>
      <c r="E66" s="8">
        <v>1529.92</v>
      </c>
      <c r="F66" s="9"/>
      <c r="G66" s="9">
        <f t="shared" si="5"/>
        <v>0</v>
      </c>
    </row>
    <row r="67" spans="1:7" ht="54.35" x14ac:dyDescent="0.25">
      <c r="A67" s="6" t="s">
        <v>155</v>
      </c>
      <c r="B67" s="6" t="s">
        <v>156</v>
      </c>
      <c r="C67" s="7" t="s">
        <v>157</v>
      </c>
      <c r="D67" s="6" t="s">
        <v>26</v>
      </c>
      <c r="E67" s="8">
        <v>1529.92</v>
      </c>
      <c r="F67" s="9"/>
      <c r="G67" s="9">
        <f t="shared" si="5"/>
        <v>0</v>
      </c>
    </row>
    <row r="68" spans="1:7" ht="54.35" x14ac:dyDescent="0.25">
      <c r="A68" s="6" t="s">
        <v>158</v>
      </c>
      <c r="B68" s="6" t="s">
        <v>159</v>
      </c>
      <c r="C68" s="7" t="s">
        <v>160</v>
      </c>
      <c r="D68" s="6" t="s">
        <v>26</v>
      </c>
      <c r="E68" s="8">
        <v>1529.92</v>
      </c>
      <c r="F68" s="9"/>
      <c r="G68" s="9">
        <f t="shared" si="5"/>
        <v>0</v>
      </c>
    </row>
    <row r="69" spans="1:7" x14ac:dyDescent="0.25">
      <c r="A69" s="10"/>
      <c r="B69" s="10"/>
      <c r="C69" s="10" t="s">
        <v>161</v>
      </c>
      <c r="D69" s="10"/>
      <c r="E69" s="10"/>
      <c r="F69" s="10"/>
      <c r="G69" s="11">
        <f>SUM(G58:G68)</f>
        <v>0</v>
      </c>
    </row>
    <row r="70" spans="1:7" x14ac:dyDescent="0.25">
      <c r="A70" s="5"/>
      <c r="B70" s="5"/>
      <c r="C70" s="4" t="s">
        <v>162</v>
      </c>
      <c r="D70" s="3"/>
      <c r="E70" s="5"/>
      <c r="F70" s="5"/>
      <c r="G70" s="5"/>
    </row>
    <row r="71" spans="1:7" ht="54.35" x14ac:dyDescent="0.25">
      <c r="A71" s="6" t="s">
        <v>163</v>
      </c>
      <c r="B71" s="6" t="s">
        <v>31</v>
      </c>
      <c r="C71" s="7" t="s">
        <v>32</v>
      </c>
      <c r="D71" s="6" t="s">
        <v>26</v>
      </c>
      <c r="E71" s="8">
        <v>74.8</v>
      </c>
      <c r="F71" s="9"/>
      <c r="G71" s="9">
        <f>E71*F71</f>
        <v>0</v>
      </c>
    </row>
    <row r="72" spans="1:7" ht="43.5" x14ac:dyDescent="0.25">
      <c r="A72" s="6" t="s">
        <v>164</v>
      </c>
      <c r="B72" s="6" t="s">
        <v>165</v>
      </c>
      <c r="C72" s="7" t="s">
        <v>166</v>
      </c>
      <c r="D72" s="6" t="s">
        <v>26</v>
      </c>
      <c r="E72" s="8">
        <v>74.8</v>
      </c>
      <c r="F72" s="9"/>
      <c r="G72" s="9">
        <f t="shared" ref="G72:G80" si="6">E72*F72</f>
        <v>0</v>
      </c>
    </row>
    <row r="73" spans="1:7" ht="54.35" x14ac:dyDescent="0.25">
      <c r="A73" s="6" t="s">
        <v>167</v>
      </c>
      <c r="B73" s="6" t="s">
        <v>107</v>
      </c>
      <c r="C73" s="7" t="s">
        <v>108</v>
      </c>
      <c r="D73" s="6" t="s">
        <v>35</v>
      </c>
      <c r="E73" s="8">
        <v>15.17</v>
      </c>
      <c r="F73" s="9"/>
      <c r="G73" s="9">
        <f t="shared" si="6"/>
        <v>0</v>
      </c>
    </row>
    <row r="74" spans="1:7" ht="43.5" x14ac:dyDescent="0.25">
      <c r="A74" s="6" t="s">
        <v>168</v>
      </c>
      <c r="B74" s="6" t="s">
        <v>169</v>
      </c>
      <c r="C74" s="7" t="s">
        <v>170</v>
      </c>
      <c r="D74" s="6" t="s">
        <v>35</v>
      </c>
      <c r="E74" s="8">
        <v>1.69</v>
      </c>
      <c r="F74" s="9"/>
      <c r="G74" s="9">
        <f t="shared" si="6"/>
        <v>0</v>
      </c>
    </row>
    <row r="75" spans="1:7" ht="43.5" x14ac:dyDescent="0.25">
      <c r="A75" s="6" t="s">
        <v>171</v>
      </c>
      <c r="B75" s="6" t="s">
        <v>113</v>
      </c>
      <c r="C75" s="7" t="s">
        <v>114</v>
      </c>
      <c r="D75" s="6" t="s">
        <v>26</v>
      </c>
      <c r="E75" s="8">
        <v>26.93</v>
      </c>
      <c r="F75" s="9"/>
      <c r="G75" s="9">
        <f t="shared" si="6"/>
        <v>0</v>
      </c>
    </row>
    <row r="76" spans="1:7" ht="54.35" x14ac:dyDescent="0.25">
      <c r="A76" s="6" t="s">
        <v>172</v>
      </c>
      <c r="B76" s="6" t="s">
        <v>116</v>
      </c>
      <c r="C76" s="7" t="s">
        <v>117</v>
      </c>
      <c r="D76" s="6" t="s">
        <v>26</v>
      </c>
      <c r="E76" s="8">
        <v>26.93</v>
      </c>
      <c r="F76" s="9"/>
      <c r="G76" s="9">
        <f t="shared" si="6"/>
        <v>0</v>
      </c>
    </row>
    <row r="77" spans="1:7" ht="43.5" x14ac:dyDescent="0.25">
      <c r="A77" s="6" t="s">
        <v>173</v>
      </c>
      <c r="B77" s="6" t="s">
        <v>133</v>
      </c>
      <c r="C77" s="7" t="s">
        <v>134</v>
      </c>
      <c r="D77" s="6" t="s">
        <v>26</v>
      </c>
      <c r="E77" s="8">
        <v>26.93</v>
      </c>
      <c r="F77" s="9"/>
      <c r="G77" s="9">
        <f t="shared" si="6"/>
        <v>0</v>
      </c>
    </row>
    <row r="78" spans="1:7" ht="54.35" x14ac:dyDescent="0.25">
      <c r="A78" s="6" t="s">
        <v>174</v>
      </c>
      <c r="B78" s="6" t="s">
        <v>122</v>
      </c>
      <c r="C78" s="7" t="s">
        <v>136</v>
      </c>
      <c r="D78" s="6" t="s">
        <v>26</v>
      </c>
      <c r="E78" s="8">
        <v>124.58</v>
      </c>
      <c r="F78" s="9"/>
      <c r="G78" s="9">
        <f t="shared" si="6"/>
        <v>0</v>
      </c>
    </row>
    <row r="79" spans="1:7" ht="43.5" x14ac:dyDescent="0.25">
      <c r="A79" s="6" t="s">
        <v>175</v>
      </c>
      <c r="B79" s="6" t="s">
        <v>176</v>
      </c>
      <c r="C79" s="7" t="s">
        <v>177</v>
      </c>
      <c r="D79" s="6" t="s">
        <v>26</v>
      </c>
      <c r="E79" s="8">
        <v>97.65</v>
      </c>
      <c r="F79" s="9"/>
      <c r="G79" s="9">
        <f t="shared" si="6"/>
        <v>0</v>
      </c>
    </row>
    <row r="80" spans="1:7" ht="43.5" x14ac:dyDescent="0.25">
      <c r="A80" s="6" t="s">
        <v>178</v>
      </c>
      <c r="B80" s="6" t="s">
        <v>125</v>
      </c>
      <c r="C80" s="7" t="s">
        <v>126</v>
      </c>
      <c r="D80" s="6" t="s">
        <v>26</v>
      </c>
      <c r="E80" s="8">
        <v>26.93</v>
      </c>
      <c r="F80" s="9"/>
      <c r="G80" s="9">
        <f t="shared" si="6"/>
        <v>0</v>
      </c>
    </row>
    <row r="81" spans="1:7" ht="21.75" x14ac:dyDescent="0.25">
      <c r="A81" s="10"/>
      <c r="B81" s="10"/>
      <c r="C81" s="10" t="s">
        <v>179</v>
      </c>
      <c r="D81" s="10"/>
      <c r="E81" s="10"/>
      <c r="F81" s="10"/>
      <c r="G81" s="11">
        <f>SUM(G71:G80)</f>
        <v>0</v>
      </c>
    </row>
    <row r="82" spans="1:7" ht="21.75" x14ac:dyDescent="0.25">
      <c r="A82" s="5"/>
      <c r="B82" s="5"/>
      <c r="C82" s="4" t="s">
        <v>180</v>
      </c>
      <c r="D82" s="3"/>
      <c r="E82" s="5"/>
      <c r="F82" s="5"/>
      <c r="G82" s="5"/>
    </row>
    <row r="83" spans="1:7" ht="54.35" x14ac:dyDescent="0.25">
      <c r="A83" s="6" t="s">
        <v>181</v>
      </c>
      <c r="B83" s="6" t="s">
        <v>182</v>
      </c>
      <c r="C83" s="7" t="s">
        <v>183</v>
      </c>
      <c r="D83" s="6" t="s">
        <v>23</v>
      </c>
      <c r="E83" s="8">
        <v>10</v>
      </c>
      <c r="F83" s="9"/>
      <c r="G83" s="9">
        <f>E83*F83</f>
        <v>0</v>
      </c>
    </row>
    <row r="84" spans="1:7" ht="43.5" x14ac:dyDescent="0.25">
      <c r="A84" s="6" t="s">
        <v>184</v>
      </c>
      <c r="B84" s="6" t="s">
        <v>185</v>
      </c>
      <c r="C84" s="7" t="s">
        <v>186</v>
      </c>
      <c r="D84" s="6" t="s">
        <v>55</v>
      </c>
      <c r="E84" s="8">
        <v>6</v>
      </c>
      <c r="F84" s="9"/>
      <c r="G84" s="9">
        <f t="shared" ref="G84:G88" si="7">E84*F84</f>
        <v>0</v>
      </c>
    </row>
    <row r="85" spans="1:7" ht="43.5" x14ac:dyDescent="0.25">
      <c r="A85" s="6" t="s">
        <v>187</v>
      </c>
      <c r="B85" s="6" t="s">
        <v>188</v>
      </c>
      <c r="C85" s="7" t="s">
        <v>189</v>
      </c>
      <c r="D85" s="6" t="s">
        <v>55</v>
      </c>
      <c r="E85" s="8">
        <v>3</v>
      </c>
      <c r="F85" s="9"/>
      <c r="G85" s="9">
        <f t="shared" si="7"/>
        <v>0</v>
      </c>
    </row>
    <row r="86" spans="1:7" ht="54.35" x14ac:dyDescent="0.25">
      <c r="A86" s="6" t="s">
        <v>190</v>
      </c>
      <c r="B86" s="6" t="s">
        <v>191</v>
      </c>
      <c r="C86" s="7" t="s">
        <v>192</v>
      </c>
      <c r="D86" s="6" t="s">
        <v>40</v>
      </c>
      <c r="E86" s="8">
        <v>1</v>
      </c>
      <c r="F86" s="9"/>
      <c r="G86" s="9">
        <f t="shared" si="7"/>
        <v>0</v>
      </c>
    </row>
    <row r="87" spans="1:7" ht="43.5" x14ac:dyDescent="0.25">
      <c r="A87" s="6" t="s">
        <v>193</v>
      </c>
      <c r="B87" s="6" t="s">
        <v>194</v>
      </c>
      <c r="C87" s="7" t="s">
        <v>195</v>
      </c>
      <c r="D87" s="6" t="s">
        <v>26</v>
      </c>
      <c r="E87" s="8">
        <v>475.02</v>
      </c>
      <c r="F87" s="9"/>
      <c r="G87" s="9">
        <f t="shared" si="7"/>
        <v>0</v>
      </c>
    </row>
    <row r="88" spans="1:7" ht="54.35" x14ac:dyDescent="0.25">
      <c r="A88" s="6" t="s">
        <v>196</v>
      </c>
      <c r="B88" s="6" t="s">
        <v>197</v>
      </c>
      <c r="C88" s="7" t="s">
        <v>198</v>
      </c>
      <c r="D88" s="6" t="s">
        <v>26</v>
      </c>
      <c r="E88" s="8">
        <v>475.02</v>
      </c>
      <c r="F88" s="9"/>
      <c r="G88" s="9">
        <f t="shared" si="7"/>
        <v>0</v>
      </c>
    </row>
    <row r="89" spans="1:7" ht="22.45" thickBot="1" x14ac:dyDescent="0.3">
      <c r="A89" s="10"/>
      <c r="B89" s="10"/>
      <c r="C89" s="10" t="s">
        <v>199</v>
      </c>
      <c r="D89" s="10"/>
      <c r="E89" s="10"/>
      <c r="F89" s="10"/>
      <c r="G89" s="11">
        <f>SUM(G83:G88)</f>
        <v>0</v>
      </c>
    </row>
    <row r="90" spans="1:7" x14ac:dyDescent="0.25">
      <c r="A90" s="12"/>
      <c r="B90" s="12"/>
      <c r="C90" s="12" t="s">
        <v>200</v>
      </c>
      <c r="D90" s="12"/>
      <c r="E90" s="12"/>
      <c r="F90" s="12"/>
      <c r="G90" s="13">
        <f>G15+G26+G39+G48+G56+G69+G81+G89</f>
        <v>0</v>
      </c>
    </row>
    <row r="91" spans="1:7" x14ac:dyDescent="0.25">
      <c r="A91" s="14"/>
      <c r="B91" s="14"/>
      <c r="C91" s="14" t="s">
        <v>201</v>
      </c>
      <c r="D91" s="14"/>
      <c r="E91" s="14"/>
      <c r="F91" s="14"/>
      <c r="G91" s="15">
        <f>G90*0.23</f>
        <v>0</v>
      </c>
    </row>
    <row r="92" spans="1:7" x14ac:dyDescent="0.25">
      <c r="A92" s="16"/>
      <c r="B92" s="16"/>
      <c r="C92" s="16" t="s">
        <v>202</v>
      </c>
      <c r="D92" s="16"/>
      <c r="E92" s="16"/>
      <c r="F92" s="16"/>
      <c r="G92" s="17">
        <f>G90+G91</f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Szopa</dc:creator>
  <cp:lastModifiedBy>Magdalena Zech</cp:lastModifiedBy>
  <dcterms:created xsi:type="dcterms:W3CDTF">2026-02-27T10:07:22Z</dcterms:created>
  <dcterms:modified xsi:type="dcterms:W3CDTF">2026-02-27T10:17:09Z</dcterms:modified>
</cp:coreProperties>
</file>