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gdalena- Zamówienia Publiczne\2025 - zamówienia sektorowe\"/>
    </mc:Choice>
  </mc:AlternateContent>
  <xr:revisionPtr revIDLastSave="0" documentId="8_{28439980-EB3C-4F15-B6A4-AF23394C3D8E}" xr6:coauthVersionLast="47" xr6:coauthVersionMax="47" xr10:uidLastSave="{00000000-0000-0000-0000-000000000000}"/>
  <bookViews>
    <workbookView xWindow="27615" yWindow="705" windowWidth="22500" windowHeight="23295" xr2:uid="{F285C303-6C92-45EC-9E48-C522F2B33D9E}"/>
  </bookViews>
  <sheets>
    <sheet name="1 MATERIAŁ WODA INWESTYCJE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7" i="2" l="1"/>
  <c r="F337" i="2"/>
  <c r="H336" i="2"/>
  <c r="F336" i="2"/>
  <c r="H335" i="2"/>
  <c r="F335" i="2"/>
  <c r="F334" i="2"/>
  <c r="H334" i="2" s="1"/>
  <c r="H333" i="2"/>
  <c r="F333" i="2"/>
  <c r="D332" i="2"/>
  <c r="F332" i="2" s="1"/>
  <c r="H332" i="2" s="1"/>
  <c r="F331" i="2"/>
  <c r="H331" i="2" s="1"/>
  <c r="H330" i="2"/>
  <c r="H329" i="2"/>
  <c r="F329" i="2"/>
  <c r="H328" i="2"/>
  <c r="F328" i="2"/>
  <c r="D328" i="2"/>
  <c r="F326" i="2"/>
  <c r="H326" i="2" s="1"/>
  <c r="H325" i="2"/>
  <c r="F325" i="2"/>
  <c r="H324" i="2"/>
  <c r="F324" i="2"/>
  <c r="F323" i="2"/>
  <c r="H323" i="2" s="1"/>
  <c r="D323" i="2"/>
  <c r="H322" i="2"/>
  <c r="F322" i="2"/>
  <c r="F321" i="2"/>
  <c r="H321" i="2" s="1"/>
  <c r="D321" i="2"/>
  <c r="H319" i="2"/>
  <c r="F319" i="2"/>
  <c r="H318" i="2"/>
  <c r="F318" i="2"/>
  <c r="F317" i="2"/>
  <c r="H317" i="2" s="1"/>
  <c r="F316" i="2"/>
  <c r="H316" i="2" s="1"/>
  <c r="H315" i="2"/>
  <c r="F315" i="2"/>
  <c r="F313" i="2"/>
  <c r="H313" i="2" s="1"/>
  <c r="H312" i="2"/>
  <c r="F312" i="2"/>
  <c r="F311" i="2"/>
  <c r="H311" i="2" s="1"/>
  <c r="D311" i="2"/>
  <c r="F309" i="2"/>
  <c r="H309" i="2" s="1"/>
  <c r="H308" i="2"/>
  <c r="F308" i="2"/>
  <c r="F307" i="2"/>
  <c r="H307" i="2" s="1"/>
  <c r="F306" i="2"/>
  <c r="H306" i="2" s="1"/>
  <c r="H310" i="2" s="1"/>
  <c r="F304" i="2"/>
  <c r="H304" i="2" s="1"/>
  <c r="F303" i="2"/>
  <c r="H303" i="2" s="1"/>
  <c r="H302" i="2"/>
  <c r="F302" i="2"/>
  <c r="H301" i="2"/>
  <c r="F301" i="2"/>
  <c r="F300" i="2"/>
  <c r="H300" i="2" s="1"/>
  <c r="F299" i="2"/>
  <c r="H299" i="2" s="1"/>
  <c r="H298" i="2"/>
  <c r="F298" i="2"/>
  <c r="H297" i="2"/>
  <c r="F297" i="2"/>
  <c r="F296" i="2"/>
  <c r="H296" i="2" s="1"/>
  <c r="H294" i="2"/>
  <c r="F294" i="2"/>
  <c r="F293" i="2"/>
  <c r="H293" i="2" s="1"/>
  <c r="H295" i="2" s="1"/>
  <c r="F291" i="2"/>
  <c r="H291" i="2" s="1"/>
  <c r="F290" i="2"/>
  <c r="H290" i="2" s="1"/>
  <c r="F288" i="2"/>
  <c r="H288" i="2" s="1"/>
  <c r="H287" i="2"/>
  <c r="F287" i="2"/>
  <c r="F286" i="2"/>
  <c r="H286" i="2" s="1"/>
  <c r="H284" i="2"/>
  <c r="F284" i="2"/>
  <c r="H283" i="2"/>
  <c r="F283" i="2"/>
  <c r="F282" i="2"/>
  <c r="H282" i="2" s="1"/>
  <c r="F281" i="2"/>
  <c r="H281" i="2" s="1"/>
  <c r="H280" i="2"/>
  <c r="F280" i="2"/>
  <c r="H279" i="2"/>
  <c r="F279" i="2"/>
  <c r="F278" i="2"/>
  <c r="H278" i="2" s="1"/>
  <c r="F277" i="2"/>
  <c r="H277" i="2" s="1"/>
  <c r="H276" i="2"/>
  <c r="F276" i="2"/>
  <c r="H275" i="2"/>
  <c r="F275" i="2"/>
  <c r="F274" i="2"/>
  <c r="H274" i="2" s="1"/>
  <c r="F273" i="2"/>
  <c r="H273" i="2" s="1"/>
  <c r="H272" i="2"/>
  <c r="F272" i="2"/>
  <c r="H271" i="2"/>
  <c r="F271" i="2"/>
  <c r="D271" i="2"/>
  <c r="F270" i="2"/>
  <c r="H270" i="2" s="1"/>
  <c r="H269" i="2"/>
  <c r="F269" i="2"/>
  <c r="F268" i="2"/>
  <c r="H268" i="2" s="1"/>
  <c r="H267" i="2"/>
  <c r="F267" i="2"/>
  <c r="F266" i="2"/>
  <c r="H266" i="2" s="1"/>
  <c r="H265" i="2"/>
  <c r="F265" i="2"/>
  <c r="F264" i="2"/>
  <c r="H264" i="2" s="1"/>
  <c r="H263" i="2"/>
  <c r="F263" i="2"/>
  <c r="F262" i="2"/>
  <c r="H262" i="2" s="1"/>
  <c r="H261" i="2"/>
  <c r="F261" i="2"/>
  <c r="F260" i="2"/>
  <c r="H260" i="2" s="1"/>
  <c r="H259" i="2"/>
  <c r="F259" i="2"/>
  <c r="F258" i="2"/>
  <c r="H258" i="2" s="1"/>
  <c r="H257" i="2"/>
  <c r="F257" i="2"/>
  <c r="F256" i="2"/>
  <c r="H256" i="2" s="1"/>
  <c r="H255" i="2"/>
  <c r="F255" i="2"/>
  <c r="F254" i="2"/>
  <c r="H254" i="2" s="1"/>
  <c r="H253" i="2"/>
  <c r="F253" i="2"/>
  <c r="H251" i="2"/>
  <c r="F251" i="2"/>
  <c r="D250" i="2"/>
  <c r="F250" i="2" s="1"/>
  <c r="H250" i="2" s="1"/>
  <c r="H249" i="2"/>
  <c r="F249" i="2"/>
  <c r="F248" i="2"/>
  <c r="H248" i="2" s="1"/>
  <c r="D248" i="2"/>
  <c r="F247" i="2"/>
  <c r="H247" i="2" s="1"/>
  <c r="F246" i="2"/>
  <c r="H246" i="2" s="1"/>
  <c r="H245" i="2"/>
  <c r="F245" i="2"/>
  <c r="H244" i="2"/>
  <c r="F244" i="2"/>
  <c r="F243" i="2"/>
  <c r="H243" i="2" s="1"/>
  <c r="F242" i="2"/>
  <c r="H242" i="2" s="1"/>
  <c r="H241" i="2"/>
  <c r="F241" i="2"/>
  <c r="H240" i="2"/>
  <c r="F240" i="2"/>
  <c r="F239" i="2"/>
  <c r="H239" i="2" s="1"/>
  <c r="F238" i="2"/>
  <c r="H238" i="2" s="1"/>
  <c r="H237" i="2"/>
  <c r="F237" i="2"/>
  <c r="H236" i="2"/>
  <c r="F236" i="2"/>
  <c r="F235" i="2"/>
  <c r="H235" i="2" s="1"/>
  <c r="F234" i="2"/>
  <c r="H234" i="2" s="1"/>
  <c r="H233" i="2"/>
  <c r="F233" i="2"/>
  <c r="H231" i="2"/>
  <c r="F231" i="2"/>
  <c r="F230" i="2"/>
  <c r="H230" i="2" s="1"/>
  <c r="H229" i="2"/>
  <c r="F229" i="2"/>
  <c r="F228" i="2"/>
  <c r="H228" i="2" s="1"/>
  <c r="D228" i="2"/>
  <c r="F227" i="2"/>
  <c r="H227" i="2" s="1"/>
  <c r="F226" i="2"/>
  <c r="H226" i="2" s="1"/>
  <c r="H225" i="2"/>
  <c r="F225" i="2"/>
  <c r="H224" i="2"/>
  <c r="H232" i="2" s="1"/>
  <c r="F224" i="2"/>
  <c r="F222" i="2"/>
  <c r="H222" i="2" s="1"/>
  <c r="H221" i="2"/>
  <c r="F221" i="2"/>
  <c r="F220" i="2"/>
  <c r="H220" i="2" s="1"/>
  <c r="F219" i="2"/>
  <c r="H219" i="2" s="1"/>
  <c r="F218" i="2"/>
  <c r="H218" i="2" s="1"/>
  <c r="H217" i="2"/>
  <c r="F217" i="2"/>
  <c r="F216" i="2"/>
  <c r="H216" i="2" s="1"/>
  <c r="F215" i="2"/>
  <c r="H215" i="2" s="1"/>
  <c r="F214" i="2"/>
  <c r="H214" i="2" s="1"/>
  <c r="H213" i="2"/>
  <c r="F213" i="2"/>
  <c r="F212" i="2"/>
  <c r="H212" i="2" s="1"/>
  <c r="F211" i="2"/>
  <c r="H211" i="2" s="1"/>
  <c r="F210" i="2"/>
  <c r="H210" i="2" s="1"/>
  <c r="H209" i="2"/>
  <c r="F209" i="2"/>
  <c r="F208" i="2"/>
  <c r="H208" i="2" s="1"/>
  <c r="F207" i="2"/>
  <c r="H207" i="2" s="1"/>
  <c r="F206" i="2"/>
  <c r="H206" i="2" s="1"/>
  <c r="H205" i="2"/>
  <c r="F205" i="2"/>
  <c r="F204" i="2"/>
  <c r="H204" i="2" s="1"/>
  <c r="F203" i="2"/>
  <c r="H203" i="2" s="1"/>
  <c r="F202" i="2"/>
  <c r="H202" i="2" s="1"/>
  <c r="H201" i="2"/>
  <c r="F201" i="2"/>
  <c r="F200" i="2"/>
  <c r="H200" i="2" s="1"/>
  <c r="F199" i="2"/>
  <c r="H199" i="2" s="1"/>
  <c r="F198" i="2"/>
  <c r="H198" i="2" s="1"/>
  <c r="H197" i="2"/>
  <c r="F197" i="2"/>
  <c r="F196" i="2"/>
  <c r="H196" i="2" s="1"/>
  <c r="H194" i="2"/>
  <c r="H195" i="2" s="1"/>
  <c r="F194" i="2"/>
  <c r="H192" i="2"/>
  <c r="F192" i="2"/>
  <c r="F191" i="2"/>
  <c r="H191" i="2" s="1"/>
  <c r="F190" i="2"/>
  <c r="H190" i="2" s="1"/>
  <c r="F188" i="2"/>
  <c r="H188" i="2" s="1"/>
  <c r="H187" i="2"/>
  <c r="F187" i="2"/>
  <c r="F185" i="2"/>
  <c r="H185" i="2" s="1"/>
  <c r="F184" i="2"/>
  <c r="H184" i="2" s="1"/>
  <c r="H183" i="2"/>
  <c r="F183" i="2"/>
  <c r="D183" i="2"/>
  <c r="H182" i="2"/>
  <c r="H186" i="2" s="1"/>
  <c r="F182" i="2"/>
  <c r="H181" i="2"/>
  <c r="F181" i="2"/>
  <c r="H179" i="2"/>
  <c r="F179" i="2"/>
  <c r="F178" i="2"/>
  <c r="H178" i="2" s="1"/>
  <c r="F177" i="2"/>
  <c r="H177" i="2" s="1"/>
  <c r="F176" i="2"/>
  <c r="H176" i="2" s="1"/>
  <c r="H175" i="2"/>
  <c r="F175" i="2"/>
  <c r="F174" i="2"/>
  <c r="H174" i="2" s="1"/>
  <c r="H172" i="2"/>
  <c r="F172" i="2"/>
  <c r="F171" i="2"/>
  <c r="H171" i="2" s="1"/>
  <c r="H170" i="2"/>
  <c r="F170" i="2"/>
  <c r="H169" i="2"/>
  <c r="F169" i="2"/>
  <c r="H168" i="2"/>
  <c r="F168" i="2"/>
  <c r="F167" i="2"/>
  <c r="H167" i="2" s="1"/>
  <c r="H166" i="2"/>
  <c r="F166" i="2"/>
  <c r="H165" i="2"/>
  <c r="F165" i="2"/>
  <c r="F163" i="2"/>
  <c r="H163" i="2" s="1"/>
  <c r="H162" i="2"/>
  <c r="F162" i="2"/>
  <c r="F161" i="2"/>
  <c r="H161" i="2" s="1"/>
  <c r="F160" i="2"/>
  <c r="H160" i="2" s="1"/>
  <c r="F159" i="2"/>
  <c r="H159" i="2" s="1"/>
  <c r="H157" i="2"/>
  <c r="F157" i="2"/>
  <c r="H156" i="2"/>
  <c r="F156" i="2"/>
  <c r="H155" i="2"/>
  <c r="F155" i="2"/>
  <c r="F154" i="2"/>
  <c r="H154" i="2" s="1"/>
  <c r="H153" i="2"/>
  <c r="F153" i="2"/>
  <c r="D152" i="2"/>
  <c r="F152" i="2" s="1"/>
  <c r="H152" i="2" s="1"/>
  <c r="D151" i="2"/>
  <c r="F151" i="2" s="1"/>
  <c r="H151" i="2" s="1"/>
  <c r="H150" i="2"/>
  <c r="F150" i="2"/>
  <c r="D149" i="2"/>
  <c r="F149" i="2" s="1"/>
  <c r="H149" i="2" s="1"/>
  <c r="F147" i="2"/>
  <c r="H147" i="2" s="1"/>
  <c r="H146" i="2"/>
  <c r="F146" i="2"/>
  <c r="H145" i="2"/>
  <c r="F145" i="2"/>
  <c r="H144" i="2"/>
  <c r="F144" i="2"/>
  <c r="F143" i="2"/>
  <c r="H143" i="2" s="1"/>
  <c r="H142" i="2"/>
  <c r="F142" i="2"/>
  <c r="H141" i="2"/>
  <c r="F141" i="2"/>
  <c r="D140" i="2"/>
  <c r="F140" i="2" s="1"/>
  <c r="H140" i="2" s="1"/>
  <c r="H139" i="2"/>
  <c r="F139" i="2"/>
  <c r="F138" i="2"/>
  <c r="H138" i="2" s="1"/>
  <c r="F137" i="2"/>
  <c r="H137" i="2" s="1"/>
  <c r="F136" i="2"/>
  <c r="H136" i="2" s="1"/>
  <c r="H134" i="2"/>
  <c r="F134" i="2"/>
  <c r="D133" i="2"/>
  <c r="F133" i="2" s="1"/>
  <c r="H133" i="2" s="1"/>
  <c r="D132" i="2"/>
  <c r="F132" i="2" s="1"/>
  <c r="H132" i="2" s="1"/>
  <c r="D131" i="2"/>
  <c r="F131" i="2" s="1"/>
  <c r="H131" i="2" s="1"/>
  <c r="F130" i="2"/>
  <c r="H130" i="2" s="1"/>
  <c r="F129" i="2"/>
  <c r="H129" i="2" s="1"/>
  <c r="H128" i="2"/>
  <c r="F128" i="2"/>
  <c r="F127" i="2"/>
  <c r="H127" i="2" s="1"/>
  <c r="F126" i="2"/>
  <c r="H126" i="2" s="1"/>
  <c r="F125" i="2"/>
  <c r="H125" i="2" s="1"/>
  <c r="H124" i="2"/>
  <c r="F124" i="2"/>
  <c r="F123" i="2"/>
  <c r="H123" i="2" s="1"/>
  <c r="F122" i="2"/>
  <c r="H122" i="2" s="1"/>
  <c r="F120" i="2"/>
  <c r="H120" i="2" s="1"/>
  <c r="H119" i="2"/>
  <c r="F119" i="2"/>
  <c r="H118" i="2"/>
  <c r="F118" i="2"/>
  <c r="H117" i="2"/>
  <c r="F117" i="2"/>
  <c r="F116" i="2"/>
  <c r="H116" i="2" s="1"/>
  <c r="H115" i="2"/>
  <c r="F115" i="2"/>
  <c r="H114" i="2"/>
  <c r="F114" i="2"/>
  <c r="H113" i="2"/>
  <c r="F113" i="2"/>
  <c r="F112" i="2"/>
  <c r="H112" i="2" s="1"/>
  <c r="H111" i="2"/>
  <c r="F111" i="2"/>
  <c r="H110" i="2"/>
  <c r="F110" i="2"/>
  <c r="H109" i="2"/>
  <c r="F109" i="2"/>
  <c r="F108" i="2"/>
  <c r="H108" i="2" s="1"/>
  <c r="H107" i="2"/>
  <c r="F107" i="2"/>
  <c r="H106" i="2"/>
  <c r="F106" i="2"/>
  <c r="H105" i="2"/>
  <c r="F105" i="2"/>
  <c r="F104" i="2"/>
  <c r="H104" i="2" s="1"/>
  <c r="H103" i="2"/>
  <c r="F103" i="2"/>
  <c r="H102" i="2"/>
  <c r="F102" i="2"/>
  <c r="F100" i="2"/>
  <c r="H100" i="2" s="1"/>
  <c r="H99" i="2"/>
  <c r="F99" i="2"/>
  <c r="F98" i="2"/>
  <c r="H98" i="2" s="1"/>
  <c r="F97" i="2"/>
  <c r="H97" i="2" s="1"/>
  <c r="F96" i="2"/>
  <c r="H96" i="2" s="1"/>
  <c r="H95" i="2"/>
  <c r="F95" i="2"/>
  <c r="F94" i="2"/>
  <c r="H94" i="2" s="1"/>
  <c r="F93" i="2"/>
  <c r="H93" i="2" s="1"/>
  <c r="F92" i="2"/>
  <c r="H92" i="2" s="1"/>
  <c r="H91" i="2"/>
  <c r="F91" i="2"/>
  <c r="F90" i="2"/>
  <c r="H90" i="2" s="1"/>
  <c r="F89" i="2"/>
  <c r="H89" i="2" s="1"/>
  <c r="F88" i="2"/>
  <c r="H88" i="2" s="1"/>
  <c r="H87" i="2"/>
  <c r="F87" i="2"/>
  <c r="F86" i="2"/>
  <c r="H86" i="2" s="1"/>
  <c r="F85" i="2"/>
  <c r="H85" i="2" s="1"/>
  <c r="F84" i="2"/>
  <c r="H84" i="2" s="1"/>
  <c r="H83" i="2"/>
  <c r="F83" i="2"/>
  <c r="H81" i="2"/>
  <c r="F81" i="2"/>
  <c r="H80" i="2"/>
  <c r="F80" i="2"/>
  <c r="F79" i="2"/>
  <c r="H79" i="2" s="1"/>
  <c r="H78" i="2"/>
  <c r="F78" i="2"/>
  <c r="H77" i="2"/>
  <c r="F77" i="2"/>
  <c r="H76" i="2"/>
  <c r="F76" i="2"/>
  <c r="F75" i="2"/>
  <c r="H75" i="2" s="1"/>
  <c r="H74" i="2"/>
  <c r="F74" i="2"/>
  <c r="H73" i="2"/>
  <c r="F73" i="2"/>
  <c r="H72" i="2"/>
  <c r="F72" i="2"/>
  <c r="F71" i="2"/>
  <c r="H71" i="2" s="1"/>
  <c r="H70" i="2"/>
  <c r="F70" i="2"/>
  <c r="H69" i="2"/>
  <c r="F69" i="2"/>
  <c r="H68" i="2"/>
  <c r="F68" i="2"/>
  <c r="F67" i="2"/>
  <c r="H67" i="2" s="1"/>
  <c r="F65" i="2"/>
  <c r="H65" i="2" s="1"/>
  <c r="F64" i="2"/>
  <c r="H64" i="2" s="1"/>
  <c r="F63" i="2"/>
  <c r="H63" i="2" s="1"/>
  <c r="H62" i="2"/>
  <c r="F62" i="2"/>
  <c r="F61" i="2"/>
  <c r="H61" i="2" s="1"/>
  <c r="F60" i="2"/>
  <c r="H60" i="2" s="1"/>
  <c r="F59" i="2"/>
  <c r="H59" i="2" s="1"/>
  <c r="H58" i="2"/>
  <c r="F58" i="2"/>
  <c r="F57" i="2"/>
  <c r="H57" i="2" s="1"/>
  <c r="F56" i="2"/>
  <c r="H56" i="2" s="1"/>
  <c r="F55" i="2"/>
  <c r="H55" i="2" s="1"/>
  <c r="H54" i="2"/>
  <c r="F54" i="2"/>
  <c r="H52" i="2"/>
  <c r="F52" i="2"/>
  <c r="H51" i="2"/>
  <c r="F51" i="2"/>
  <c r="F50" i="2"/>
  <c r="H50" i="2" s="1"/>
  <c r="H49" i="2"/>
  <c r="F49" i="2"/>
  <c r="D48" i="2"/>
  <c r="F48" i="2" s="1"/>
  <c r="H48" i="2" s="1"/>
  <c r="F47" i="2"/>
  <c r="H47" i="2" s="1"/>
  <c r="H46" i="2"/>
  <c r="F46" i="2"/>
  <c r="F45" i="2"/>
  <c r="H45" i="2" s="1"/>
  <c r="H43" i="2"/>
  <c r="F43" i="2"/>
  <c r="F42" i="2"/>
  <c r="H42" i="2" s="1"/>
  <c r="D41" i="2"/>
  <c r="F41" i="2" s="1"/>
  <c r="H41" i="2" s="1"/>
  <c r="F40" i="2"/>
  <c r="H40" i="2" s="1"/>
  <c r="F39" i="2"/>
  <c r="H39" i="2" s="1"/>
  <c r="H38" i="2"/>
  <c r="F38" i="2"/>
  <c r="F37" i="2"/>
  <c r="H37" i="2" s="1"/>
  <c r="F36" i="2"/>
  <c r="H36" i="2" s="1"/>
  <c r="F35" i="2"/>
  <c r="H35" i="2" s="1"/>
  <c r="H34" i="2"/>
  <c r="F34" i="2"/>
  <c r="F33" i="2"/>
  <c r="H33" i="2" s="1"/>
  <c r="F32" i="2"/>
  <c r="H32" i="2" s="1"/>
  <c r="F30" i="2"/>
  <c r="H30" i="2" s="1"/>
  <c r="H29" i="2"/>
  <c r="F29" i="2"/>
  <c r="H28" i="2"/>
  <c r="F28" i="2"/>
  <c r="H27" i="2"/>
  <c r="F27" i="2"/>
  <c r="F26" i="2"/>
  <c r="H26" i="2" s="1"/>
  <c r="F24" i="2"/>
  <c r="H24" i="2" s="1"/>
  <c r="F23" i="2"/>
  <c r="H23" i="2" s="1"/>
  <c r="F22" i="2"/>
  <c r="H22" i="2" s="1"/>
  <c r="H21" i="2"/>
  <c r="F21" i="2"/>
  <c r="F20" i="2"/>
  <c r="H20" i="2" s="1"/>
  <c r="F19" i="2"/>
  <c r="H19" i="2" s="1"/>
  <c r="F18" i="2"/>
  <c r="H18" i="2" s="1"/>
  <c r="H17" i="2"/>
  <c r="F17" i="2"/>
  <c r="F16" i="2"/>
  <c r="H16" i="2" s="1"/>
  <c r="F15" i="2"/>
  <c r="H15" i="2" s="1"/>
  <c r="F14" i="2"/>
  <c r="H14" i="2" s="1"/>
  <c r="H12" i="2"/>
  <c r="F12" i="2"/>
  <c r="H11" i="2"/>
  <c r="F11" i="2"/>
  <c r="H10" i="2"/>
  <c r="H13" i="2" s="1"/>
  <c r="F10" i="2"/>
  <c r="H8" i="2"/>
  <c r="F8" i="2"/>
  <c r="F7" i="2"/>
  <c r="H7" i="2" s="1"/>
  <c r="H9" i="2" s="1"/>
  <c r="H66" i="2" l="1"/>
  <c r="H121" i="2"/>
  <c r="H135" i="2"/>
  <c r="H148" i="2"/>
  <c r="H164" i="2"/>
  <c r="H193" i="2"/>
  <c r="H292" i="2"/>
  <c r="H314" i="2"/>
  <c r="H158" i="2"/>
  <c r="H285" i="2"/>
  <c r="H31" i="2"/>
  <c r="H44" i="2"/>
  <c r="H180" i="2"/>
  <c r="H289" i="2"/>
  <c r="H101" i="2"/>
  <c r="H53" i="2"/>
  <c r="H340" i="2" s="1"/>
  <c r="H305" i="2"/>
  <c r="H320" i="2"/>
  <c r="H327" i="2"/>
  <c r="H338" i="2"/>
  <c r="H82" i="2"/>
  <c r="H189" i="2"/>
  <c r="H223" i="2"/>
  <c r="H252" i="2"/>
  <c r="H25" i="2"/>
  <c r="H173" i="2"/>
</calcChain>
</file>

<file path=xl/sharedStrings.xml><?xml version="1.0" encoding="utf-8"?>
<sst xmlns="http://schemas.openxmlformats.org/spreadsheetml/2006/main" count="675" uniqueCount="350">
  <si>
    <t>ZAŁĄCZNKI NR 2 DLA ZADANIA ,,Dostawa materiałów dla utrzymania, remontu, przebudowy, budowy 
i wymiany sieci wodociągowej i kanalizacyjnej w ramach:
-zadania nr 1 – materiały przeznaczone na inwestycje"</t>
  </si>
  <si>
    <t>WYKAZ MATERIAŁÓW DO BUDOWY-WYMIANY SIECI WODOCIĄGOWEJ ORAZ USŁUGI ZEWNĘTRZNE</t>
  </si>
  <si>
    <t>Lp.</t>
  </si>
  <si>
    <t>Nazwa towaru</t>
  </si>
  <si>
    <t>Jm</t>
  </si>
  <si>
    <t>Ilość zm. materiałów szt./mb/  kg/m2</t>
  </si>
  <si>
    <t>Cena netto/szt/mb/     kg/m2</t>
  </si>
  <si>
    <t>Cena zł/netto</t>
  </si>
  <si>
    <t>VAT</t>
  </si>
  <si>
    <t>Cena zł/brutto</t>
  </si>
  <si>
    <t>Rury PE100 RC MULTIsafe MXI protect PN16 PP-d</t>
  </si>
  <si>
    <t xml:space="preserve">RURA WODA PE100SDR11 DN  110 PN 16 MAXI protect PP-d </t>
  </si>
  <si>
    <t>mb</t>
  </si>
  <si>
    <t xml:space="preserve">RURA WODA PE100SDR11 DN  160 PN 16 MAXI protect PP-d </t>
  </si>
  <si>
    <t>Rury PE100 RC MULTIsafe MXI protect PN10 PP-d</t>
  </si>
  <si>
    <t>Σ</t>
  </si>
  <si>
    <t xml:space="preserve">RURA WODA PE100SDR17 DN  110 PN 10 MAXI protect PP-d </t>
  </si>
  <si>
    <t xml:space="preserve">RURA WODA PE100SDR17 DN  160 PN 10 MAXI protect PP-d </t>
  </si>
  <si>
    <t>RURA WODA PE100SDR17 DN  225 PN 10 MAXI protect PP-d</t>
  </si>
  <si>
    <t xml:space="preserve">Rury PE100 RC MULTIsafe PN16 </t>
  </si>
  <si>
    <t>RURA WODA PE100SDR11 DN  25 RC MULTISsafe PN 16 TYP II 2 WARSTWOWA</t>
  </si>
  <si>
    <t>RURA WODA PE100SDR11 DN  32 RC MULTISsafe PN 16 TYP II 2 WARSTWOWA</t>
  </si>
  <si>
    <t>RURA WODA PE100SDR11 DN  40 RC MULTISsafe PN 16 TYP II 2 WARSTWOWA</t>
  </si>
  <si>
    <t>RURA WODA PE100SDR11 DN  40 RC MULTISsafe PN 16 TYP II 2 WARSTWOWA L = 6M</t>
  </si>
  <si>
    <t>6 mb</t>
  </si>
  <si>
    <t>RURA WODA PE100SDR11 DN  63 RC MULTISsafe PN 16 TYP II 2 WARSTWOWA</t>
  </si>
  <si>
    <t>RURA WODA PE100SDR11 DN  63 RC MULTISsafe PN 16 TYP II 2 WARSTWOWA L = 6M</t>
  </si>
  <si>
    <t>RURA WODA PE100SDR11 DN  90 RC MULTISsafe PN 16 TYP II 2 WARSTWOWA</t>
  </si>
  <si>
    <t>RURA WODA PE100SDR11 DN  110 RC MULTISsafe PN 16 TYP II 2 WARSTWOWA</t>
  </si>
  <si>
    <t>RURA WODA PE100SDR11 DN  160 RC MULTISsafe PN 16 TYP II 2 WARSTWOWA</t>
  </si>
  <si>
    <t>RURA WODA PE100SDR11 DN  225 RC MULTISsafe PN 16 TYP II 2 WARSTWOWA</t>
  </si>
  <si>
    <t>RURA WODA PE100SDR11 DN  315 RC MULTISsafe PN 16 TYP II 2 WARSTWOWA</t>
  </si>
  <si>
    <t xml:space="preserve">Rury PE100 RC MULTIsafe PN10 </t>
  </si>
  <si>
    <t>RURA WODA PE100SDR17 DN 90 RC MULTISsafe PN 10 TYP II 2 WARSTWOWA</t>
  </si>
  <si>
    <t>RURA WODA PE100SDR17 DN 110 RC MULTISsafe PN 10 TYP II 2 WARSTWOWA</t>
  </si>
  <si>
    <t>RURA WODA PE100SDR17 DN 160 RC MULTISsafe PN 10 TYP II 2 WARSTWOWA</t>
  </si>
  <si>
    <t>RURA WODA PE100SDR17 DN 225 RC MULTISsafe PN 10 TYP II 2 WARSTWOWA</t>
  </si>
  <si>
    <t>RURA WODA PE100SDR17DN 315 RC MULTISsafe PN 10 TYP II 2 WARSTWOWA</t>
  </si>
  <si>
    <t xml:space="preserve">Tuleje </t>
  </si>
  <si>
    <t>TULEJA KOŁN.WODA PE100SDR11 63</t>
  </si>
  <si>
    <t>szt</t>
  </si>
  <si>
    <t>TULEJA KOŁN.WODA PE100SDR11 90</t>
  </si>
  <si>
    <t>TULEJA KOŁN.WODA PE100SDR11 110</t>
  </si>
  <si>
    <t>TULEJA KOŁN.WODA PE100SDR11 160</t>
  </si>
  <si>
    <t>TULEJA KOŁN.WODA PE100SDR11 225</t>
  </si>
  <si>
    <t>TULEJA KOŁN.WODA PE100SDR11 315</t>
  </si>
  <si>
    <t>TULEJA KOŁN.WODA PE100SDR17 63</t>
  </si>
  <si>
    <t>TULEJA KOŁN.WODA PE100SDR17 90</t>
  </si>
  <si>
    <t>TULEJA KOŁN.WODA PE100SDR17 110</t>
  </si>
  <si>
    <t>TULEJA KOŁN.WODA PE100SDR17 160</t>
  </si>
  <si>
    <t>TULEJA KOŁN.WODA PE100SDR17 225</t>
  </si>
  <si>
    <t>TULEJA KOŁN.WODA PE100SDR17 315</t>
  </si>
  <si>
    <t>Dociski</t>
  </si>
  <si>
    <t>DOCISK GALW.DN 50 63 PN 10</t>
  </si>
  <si>
    <t>DOCISK GALW.DN 80 90 PN 10</t>
  </si>
  <si>
    <t>DOCISK GALW.DN 100 110 PN 10</t>
  </si>
  <si>
    <t>DOCISK GALW.DN 150 160 PN 10</t>
  </si>
  <si>
    <t>DOCISK GALW.DN 200 225 PN 10</t>
  </si>
  <si>
    <t>DOCISK GALW.DN 300 315 PN 10</t>
  </si>
  <si>
    <t>DOCISK GALW.DN 200 225 PN 16</t>
  </si>
  <si>
    <t>DOCISK GALW.DN 300 315 PN 16</t>
  </si>
  <si>
    <t>Zwężki</t>
  </si>
  <si>
    <t>ZWĘŻKA WODA PE100SDR17 90 63</t>
  </si>
  <si>
    <t>ZWĘŻKA WODA PE100SDR17 110 63</t>
  </si>
  <si>
    <t>ZWĘŻKA WODA PE100SDR17 110 90</t>
  </si>
  <si>
    <t>ZWĘŻKA WODA PE100SDR17 160 90</t>
  </si>
  <si>
    <t>ZWĘŻKA WODA PE100SDR17 160 110</t>
  </si>
  <si>
    <t>ZWĘŻKA WODA PE100SDR17 225 110</t>
  </si>
  <si>
    <t>ZWĘŻKA WODA PE100SDR17 225 160</t>
  </si>
  <si>
    <t>ZAŚLEPKA PE-HD SDR 17 DN 90</t>
  </si>
  <si>
    <t>ZAŚLEPKA PE-HD SDR 17 DN 110</t>
  </si>
  <si>
    <t>ZAŚLEPKA PE-HD SDR 17 DN 160</t>
  </si>
  <si>
    <t>ZAŚLEPKA PE-HD SDR 17 DN 225</t>
  </si>
  <si>
    <t>ZAŚLEPKA PE-HD SDR 17 DN 315</t>
  </si>
  <si>
    <t>Kolana wtryskowe</t>
  </si>
  <si>
    <t>KOLANO WODA/GAZ PE100SDR11 63 &lt; 90 WTR.</t>
  </si>
  <si>
    <t>KOLANO WODA/GAZ PE100SDR17 90 &lt; 45 WTR.</t>
  </si>
  <si>
    <t>KOLANO WODA/GAZ PE100SDR17 90 &lt; 90 WTR.</t>
  </si>
  <si>
    <t>KOLANO WODA/GAZ PE100SDR17 110 &lt; 30 WTR.</t>
  </si>
  <si>
    <t>KOLANO WODA/GAZ PE100SDR17 110 &lt; 45 WTR.</t>
  </si>
  <si>
    <t>KOLANO WODA/GAZ PE100SDR17 110 &lt; 90 WTR.</t>
  </si>
  <si>
    <t>KOLANO WODA/GAZ PE100SDR17 160 &lt; 30 WTR.</t>
  </si>
  <si>
    <t>KOLANO WODA/GAZ PE100SDR17 160 &lt; 45 WTR.</t>
  </si>
  <si>
    <t>KOLANO WODA/GAZ PE100SDR17 160 &lt; 90 WTR.</t>
  </si>
  <si>
    <t>KOLANO WODA/GAZ PE100SDR17 225 &lt; 30 WTR.</t>
  </si>
  <si>
    <t>KOLANO WODA/GAZ PE100SDR17 225 &lt; 45 WTR.</t>
  </si>
  <si>
    <t>KOLANO WODA/GAZ PE100SDR17 225 &lt; 90 WTR.</t>
  </si>
  <si>
    <t>KOLANO WODA/GAZ PE100SDR17 315 &lt; 30 WTR.</t>
  </si>
  <si>
    <t>KOLANO WODA/GAZ PE100SDR17 315 &lt; 45 WTR.</t>
  </si>
  <si>
    <t>KOLANO WODA/GAZ PE100SDR17 315 &lt; 90 WTR.</t>
  </si>
  <si>
    <t>Trójniki wtryskowe</t>
  </si>
  <si>
    <t>TRÓJNIK WODA/GAZ PE100SDR17 90 63 WTR.</t>
  </si>
  <si>
    <t>TRÓJNIK WODA/GAZ PE100SDR17 90 90 WTR.</t>
  </si>
  <si>
    <t>TRÓJNIK WODA/GAZ PE100SDR17 110 63 WTR.</t>
  </si>
  <si>
    <t>TRÓJNIK WODA/GAZ PE100SDR17 110 90 WTR.</t>
  </si>
  <si>
    <t>TRÓJNIK WODA/GAZ PE100SDR17 110 110 WTR.</t>
  </si>
  <si>
    <t>TRÓJNIK WODA/GAZ PE100SDR17 160 63 WTR.</t>
  </si>
  <si>
    <t>TRÓJNIK WODA/GAZ PE100SDR17 160 90 WTR.</t>
  </si>
  <si>
    <t>TRÓJNIK WODA/GAZ PE100SDR17 160 110 WTR.</t>
  </si>
  <si>
    <t>TRÓJNIK WODA/GAZ PE100SDR17 160 160 WTR.</t>
  </si>
  <si>
    <t>TRÓJNIK WODA/GAZ PE100SDR17 225 63 WTR.</t>
  </si>
  <si>
    <t>TRÓJNIK WODA/GAZ PE100SDR17 225 90 WTR.</t>
  </si>
  <si>
    <t>TRÓJNIK WODA/GAZ PE100SDR17 225 110 WTR.</t>
  </si>
  <si>
    <t>TRÓJNIK WODA/GAZ PE100SDR17 225 160 WTR.</t>
  </si>
  <si>
    <t>TRÓJNIK WODA/GAZ PE100SDR17 225 225 WTR.</t>
  </si>
  <si>
    <t>TRÓJNIK WODA/GAZ PE100SDR17 315 110 WTR.</t>
  </si>
  <si>
    <t>TRÓJNIK WODA/GAZ PE100SDR17 315 160 WTR.</t>
  </si>
  <si>
    <t>TRÓJNIK WODA/GAZ PE100SDR17 315 225 WTR.</t>
  </si>
  <si>
    <t>TRÓJNIK WODA/GAZ PE100SDR17 315 315 WTR.</t>
  </si>
  <si>
    <t>Kolana elektrooporowe</t>
  </si>
  <si>
    <t>KOLANO ELEKTROOP.WODA/GAZ 25 &lt; 90 T6112091 SDR11</t>
  </si>
  <si>
    <t>KOLANO ELEKTROOP.WODA/GAZ 32 &lt; 90 T612093 SDR11</t>
  </si>
  <si>
    <t>KOLANO ELEKTROOP.WODA/GAZ 40 &lt; 90 T612095 SDR11</t>
  </si>
  <si>
    <t>KOLANO ELEKTROOP.WODA/GAZ 50 &lt; 90 T612097 SDR 11</t>
  </si>
  <si>
    <t>KOLANO ELEKTROOP.WODA/GAZ 63 &lt; 90 T612099 SDR11</t>
  </si>
  <si>
    <t>KOLANO ELEKTROOP.WODA/GAZ 90 &lt; 90 T612103 SDR 11</t>
  </si>
  <si>
    <t>KOLANO ELEKTROOP.WODA/GAZ 110 &lt; 30 T615273 SDR 11</t>
  </si>
  <si>
    <t>KOLANO ELEKTROOP.WODA/GAZ 110 &lt; 45 T612104 SDR 11</t>
  </si>
  <si>
    <t>KOLANO ELEKTROOP.WODA/GAZ 110 &lt; 90 T612105 SDR 11</t>
  </si>
  <si>
    <t>KOLANO ELEKTROOP.WODA/GAZ 125 &lt; 45 T612106 SDR 11</t>
  </si>
  <si>
    <t>KOLANO ELEKTROOP.WODA/GAZ 125 &lt; 90 T612107 SDR 11</t>
  </si>
  <si>
    <t>KOLANO ELEKTROOP.WODA/GAZ 160 &lt; 30 T615340 SDR 11</t>
  </si>
  <si>
    <t>KOLANO ELEKTROOP.WODA/GAZ 160 &lt; 45 T615275 SDR 11</t>
  </si>
  <si>
    <t>KOLANO ELEKTROOP.WODA/GAZ 160 &lt; 90 T615276 SDR 11</t>
  </si>
  <si>
    <t>KOLANO ELEKTROOP.WODA/GAZ 225 &lt; 30 T616263 SDR 11</t>
  </si>
  <si>
    <t>KOLANO ELEKTROOP.WODA/GAZ 225 &lt; 45 T615688 SDR 11</t>
  </si>
  <si>
    <t>KOLANO ELEKTROOP.WODA/GAZ 225 &lt; 90 T615690 SDR 11</t>
  </si>
  <si>
    <t>KOLANO ELEKTROOP.WODA/GAZ 315 &lt; 45 T616406 SDR 11</t>
  </si>
  <si>
    <t>KOLANO ELEKTROOP.WODA/GAZ 315 &lt; 90 T616410 SDR 11</t>
  </si>
  <si>
    <t>Mufy elektrooporowe redukcyjne</t>
  </si>
  <si>
    <t>MUFA ELEKTROOP.RED.WODA/GAZ 32 20 T615386 SDR 11</t>
  </si>
  <si>
    <t>MUFA ELEKTROOP.RED.WODA/GAZ 32 25 T615502 SDR 11</t>
  </si>
  <si>
    <t>MUFA ELEKTROOP.RED.WODA/GAZ 40 32 T615388 SDR 11</t>
  </si>
  <si>
    <t>MUFA ELEKTROOP.RED.WODA/GAZ 50 32 T612070 SDR 11</t>
  </si>
  <si>
    <t>MUFA ELEKTROOP.RED.WODA/GAZ 50 40 T612071 SDR 11</t>
  </si>
  <si>
    <t>MUFA ELEKTROOP.RED.WODA/GAZ 63 32 T615389 SDR 11</t>
  </si>
  <si>
    <t>MUFA ELEKTROOP.RED.WODA/GAZ 63 40 T615390 SDR 11</t>
  </si>
  <si>
    <t>MUFA ELEKTROOP.RED.WODA/GAZ 63 50 T612072 SDR 11</t>
  </si>
  <si>
    <t>MUFA ELEKTROOP.RED.WODA/GAZ 90 63 T615392  SDR 11</t>
  </si>
  <si>
    <t>MUFA ELEKTROOP.RED.WODA/GAZ 110 63 T615393 SDR 11</t>
  </si>
  <si>
    <t>MUFA ELEKTROOP.RED.WODA/GAZ 110 90 T615693 SDR 11</t>
  </si>
  <si>
    <t>MUFA ELEKTROOP.RED.WODA/GAZ 160 110 T615695 SDR 11</t>
  </si>
  <si>
    <t xml:space="preserve">MUFA ELEKTROOP.RED.WODA/GAZ 225 160 T616356 SDR 11 </t>
  </si>
  <si>
    <t>Mufy elektrooporowe równoprzelotowe</t>
  </si>
  <si>
    <t>MUFA ELEKTROOP.WODA/GAZ 25 T612681 SDR 11</t>
  </si>
  <si>
    <t>MUFA ELEKTROOP.WODA/GAZ 32 T612682 SDR 11</t>
  </si>
  <si>
    <t>MUFA ELEKTROOP.WODA/GAZ 40 T612683 SDR 11</t>
  </si>
  <si>
    <t>MUFA ELEKTROOP.WODA/GAZ 50 T612684 SDR 11</t>
  </si>
  <si>
    <t>MUFA ELEKTROOP.WODA/GAZ 63 T612685 SDR 11</t>
  </si>
  <si>
    <t>MUFA ELEKTROOP.WODA/GAZ 90 T612687 SDR 11</t>
  </si>
  <si>
    <t>MUFA ELEKTROOP.WODA/GAZ 110 T612688 SDR 11</t>
  </si>
  <si>
    <t>MUFA ELEKTROOP.WODA/GAZ 160 T612691 SDR 11</t>
  </si>
  <si>
    <t>MUFA ELEKTROOP.WODA/GAZ 225 T612674 SDR 11</t>
  </si>
  <si>
    <t>MUFA ELEKTROOP.WODA/GAZ 250 T612675 SDR 11</t>
  </si>
  <si>
    <t>MUFA ELEKTROOP.WODA/GAZ 280 T615073 SDR 11</t>
  </si>
  <si>
    <t>MUFA ELEKTROOP.WODA/GAZ 315 T612670 SDR 11</t>
  </si>
  <si>
    <t>Nawiertki elektrooporowe z zaworem odcinającym</t>
  </si>
  <si>
    <t>NAWIERTKA ELEKTROOP.DAV WODA/GAZ PE 63 32 T615341 SDR 11</t>
  </si>
  <si>
    <t>NAWIERTKA ELEKTROOP.DAV WODA/GAZ PE 90 63 T615347 SDR 11</t>
  </si>
  <si>
    <t>NAWIERTKA ELEKTROOP.DAV WODA/GAZ PE 110 63 T615351 SDR 11</t>
  </si>
  <si>
    <t>NAWIERTKA ELEKTROOP.DAV WODA/GAZ PE 160 63 T615359 SDR 11</t>
  </si>
  <si>
    <t>NAWIERTKA ELEKTROOP.DAV WODA/GAZ PE 225 63 T615377 SDR 11</t>
  </si>
  <si>
    <t>NAWIERTKA ELEKTROOP.DAV TL WODA/GAZ PE 280 63 T615377 SDR 11</t>
  </si>
  <si>
    <t>NAWIERTKA ELEKTROOP.DAV TL WODA/GAZ PE 315 63 T615377 SDR 11</t>
  </si>
  <si>
    <t>NAWIERTKA ELEKTROOP.DAA  WODA/GAZ PE 280 63 T615377 SDR 11</t>
  </si>
  <si>
    <t>NAWIERTKA ELEKTROOP.DAA  WODA/GAZ PE 315 63 T615377 SDR 11</t>
  </si>
  <si>
    <t>Obejmy elektrooporowe z odejściem</t>
  </si>
  <si>
    <t>OPASKA ELEKTROOP.SA WODA/GAZ PE 110 90 T615411 SDR 11</t>
  </si>
  <si>
    <t>OPASKA ELEKTROOP.SA WODA/GAZ PE 160 110 T615739 SDR 11</t>
  </si>
  <si>
    <t>OPASKA ELEKTROOP.SA WODA/GAZ PE 225 110 T616044 SDR 11</t>
  </si>
  <si>
    <t>OPASKA ELEKTROOP.SA WODA/GAZ PE 225 160 T616046 SDR 11</t>
  </si>
  <si>
    <t>OPASKA ELEKTROOP.SA-XL WODA/GAZ PE 315 225 T6616387 SDR 11</t>
  </si>
  <si>
    <t>Trójniki elektrooporowe</t>
  </si>
  <si>
    <t>TRÓJNIK ELEKTROOP.WODA/GAZ 32 Z MUFĄ T612161 SDR 11</t>
  </si>
  <si>
    <t>TRÓJNIK ELEKTROOP.WODA/GAZ 40 Z MUFĄ T612162 SDR 11</t>
  </si>
  <si>
    <t>TRÓJNIK ELEKTROOP.WODA/GAZ 63 T615722 SDR 11</t>
  </si>
  <si>
    <t>TRÓJNIK ELEKTROOP.WODA/GAZ 90 T612166 SDR 11</t>
  </si>
  <si>
    <t>TRÓJNIK ELEKTROOP.WODA/GAZ 110 T612167 SDR 11</t>
  </si>
  <si>
    <t>TRÓJNIK ELEKTROOP.WODA/GAZ 160 T615277 SDR 11</t>
  </si>
  <si>
    <t>TRÓJNIK ELEKTROOP.WODA/GAZ 225 T616692 SDR 11</t>
  </si>
  <si>
    <t>TRÓJNIK ELEKTROOP.WODA/GAZ 315 T616414 SDR 11</t>
  </si>
  <si>
    <t>Zaślepki elektoroporowe</t>
  </si>
  <si>
    <t>ZAŚLEPKA ELEKTROOP.WODA/GAZ 32 T612027 SDR 11</t>
  </si>
  <si>
    <t>ZAŚLEPKA ELEKTROOP.WODA/GAZ 40 T612028 SDR 11</t>
  </si>
  <si>
    <t>ZAŚLEPKA ELEKTROOP.WODA/GAZ 63 T612030 SDR 11</t>
  </si>
  <si>
    <t>ZAŚLEPKA ELEKTROOP.WODA/GAZ 110 T612033 SDR 11</t>
  </si>
  <si>
    <t>ZAŚLEPKA ELEKTROOP.WODA/GAZ 160 T612035 SDR 11</t>
  </si>
  <si>
    <t>ZAŚLEPKA ELEKTROOP.WODA/GAZ 225 T616185 SDR11</t>
  </si>
  <si>
    <t>Adaptory elektrooporowe</t>
  </si>
  <si>
    <t>ADAPTOR ELEKTROOP.GZ PE100SDR11 25  3/4</t>
  </si>
  <si>
    <t>ADAPTOR ELEKTROOP.GZ PE100SDR11 32 1</t>
  </si>
  <si>
    <t>ADAPTOR ELEKTROOP.GZ PE100SDR11 40 1</t>
  </si>
  <si>
    <t>ADAPTOR ELEKTROOP.GZ PE100SDR11 40 5/4</t>
  </si>
  <si>
    <t>ADAPTOR ELEKTROOP.GZ PE100SDR11 63 2</t>
  </si>
  <si>
    <t xml:space="preserve">Kolana kołnierzowe </t>
  </si>
  <si>
    <t>KOLANO KOŁN.N GGG DN 80 PN 10 8 OTW.  9202</t>
  </si>
  <si>
    <t>KOLANO KOŁN.N GGG DN 100 PN 16 8 OTW.  9202</t>
  </si>
  <si>
    <t>Króćce kołnierzowe</t>
  </si>
  <si>
    <t>KRÓCIEC KOŁN.FF GGG DN 80 L 300 PN 16  9216</t>
  </si>
  <si>
    <t>KRÓCIEC KOŁN.FF GGG DN 80 L 500 PN 16  9216</t>
  </si>
  <si>
    <t>KRÓCIEC KOŁN.FF GGG DN 80 L 1000 PN 16  9216</t>
  </si>
  <si>
    <t>Zwężki żeliwne kołnierzowe</t>
  </si>
  <si>
    <t>ZWĘŻKA KOŁN.FFR GGG DN 100 DN 80 L 200 PN 10  9212</t>
  </si>
  <si>
    <t>Śruby</t>
  </si>
  <si>
    <t>ŚRUBA OC M 16 L 70</t>
  </si>
  <si>
    <t>kg</t>
  </si>
  <si>
    <t>ŚRUBA OC M 16 L 80</t>
  </si>
  <si>
    <t>ŚRUBA OC M 16 L 90</t>
  </si>
  <si>
    <t>ŚRUBA OC M 16 L 100</t>
  </si>
  <si>
    <t>ŚRUBA OC M 16 L 120</t>
  </si>
  <si>
    <t>ŚRUBA OC M 20 L 80</t>
  </si>
  <si>
    <t>ŚRUBA OC M 20 L 90</t>
  </si>
  <si>
    <t>ŚRUBA OC M 20 L 100</t>
  </si>
  <si>
    <t>ŚRUBA OC M 20 L 120</t>
  </si>
  <si>
    <t>ŚRUBA OC M 24 L 100</t>
  </si>
  <si>
    <t>ŚRUBA OC M 24 L 120</t>
  </si>
  <si>
    <t>ŚRUBA OC M 24 L 140</t>
  </si>
  <si>
    <t>NAKRĘTKA OC M 16</t>
  </si>
  <si>
    <t>NAKRĘTKA OC M 20</t>
  </si>
  <si>
    <t>NAKRĘTKA OC M 24</t>
  </si>
  <si>
    <t>ŚRUBA STAL NIERDZEWNA M 16 L 80</t>
  </si>
  <si>
    <t>ŚRUBA STAL NIERDZEWNA M 16 L 90</t>
  </si>
  <si>
    <t>ŚRUBA STAL NIERDZEWNA M 16 L 100</t>
  </si>
  <si>
    <t>ŚRUBA STAL NIERDZEWNA M 16 L 120</t>
  </si>
  <si>
    <t>ŚRUBA STAL NIERDZEWNA M 20 L 80</t>
  </si>
  <si>
    <t>ŚRUBA STAL NIERDZEWNA M 20 L 90</t>
  </si>
  <si>
    <t>ŚRUBA STAL NIERDZEWNA M 20 L 100</t>
  </si>
  <si>
    <t>ŚRUBA STAL NIERDZEWNA M 20 L 120</t>
  </si>
  <si>
    <t>PODKŁADKA STAL NIERDZEWNA M 16</t>
  </si>
  <si>
    <t>PODKŁADKA STAL NIERDZEWNA M 20</t>
  </si>
  <si>
    <t>NAKRĘTKA STAL NIERDZEWNA M 16</t>
  </si>
  <si>
    <t>NAKRĘTKA STAL NIERDZEWNA M 20</t>
  </si>
  <si>
    <t>Uszczelki</t>
  </si>
  <si>
    <t>USZCZELKA PŁASK.Z WKŁ.WODA EPDM DN 50 PN 40 GSW</t>
  </si>
  <si>
    <t>USZCZELKA PŁASK.Z WKŁ.WODA EPDM DN 65 PN 40 GSW</t>
  </si>
  <si>
    <t>USZCZELKA PŁASK.Z WKŁ.WODA EPDM DN 80 PN 40 GSW</t>
  </si>
  <si>
    <t>USZCZELKA PŁASK.Z WKŁ.WODA EPDM DN 100 PN 16 GSW</t>
  </si>
  <si>
    <t>USZCZELKA PŁASK.Z WKŁ.WODA EPDM DN 150 PN 16 GSW</t>
  </si>
  <si>
    <t>USZCZELKA PŁASK.Z WKŁ.WODA EPDM DN 200 PN 16 GSW</t>
  </si>
  <si>
    <t>USZCZELKA PŁASK.Z WKŁ.WODA EPDM DN 250 PN 10 GSW</t>
  </si>
  <si>
    <t>USZCZELKA PŁASK.Z WKŁ.WODA EPDM DN 300 PN 16 GSW</t>
  </si>
  <si>
    <t>Zasuwy</t>
  </si>
  <si>
    <t>ZASUWA KOŁ. PN 16 E1 KRÓTKA DN 50     4000</t>
  </si>
  <si>
    <t>ZASUWA KOŁ. PN 16 E1 KRÓTKA DN 80     4000</t>
  </si>
  <si>
    <t>ZASUWA KOŁ.  PN 16 E1 KRÓTKA DN 100   4000</t>
  </si>
  <si>
    <t>ZASUWA KOŁ. PN 16 E1 KRÓTKA DN 150   4000</t>
  </si>
  <si>
    <t xml:space="preserve">ZASUWA KOŁ. PN 16 E1 KRÓTKA DN 200   4000 </t>
  </si>
  <si>
    <t xml:space="preserve">ZASUWA KOŁ. PN 10 E1 KRÓTKA DN 200   4000 </t>
  </si>
  <si>
    <t xml:space="preserve">ZASUWA KOŁ. PN 16 E1 KRÓTKA DN 250   4000 </t>
  </si>
  <si>
    <t xml:space="preserve">ZASUWA KOŁ. PN 10 E1 KRÓTKA DN 250   4000 </t>
  </si>
  <si>
    <t xml:space="preserve">ZASUWA KOŁ. PN 16 E1 KRÓTKA DN 300   4000 </t>
  </si>
  <si>
    <t xml:space="preserve">ZASUWA KOŁ. PN 10 E1 KRÓTKA DN 300   4000 </t>
  </si>
  <si>
    <t>ZASUWA PRZYŁ. ŻEL. PN 16 GW-GW  DN 1   2500</t>
  </si>
  <si>
    <t>ZASUWA PRZYŁ. ŻEL. PN 16 GW-GW  DN 2   2500</t>
  </si>
  <si>
    <t>ZASUWA PRZYŁ. ŻEL. PN 16 GW-GZ DN 1     2520</t>
  </si>
  <si>
    <t>ZASUWA PRZYŁ. ŻEL. PN 16 GW-GZ DN 2     2520</t>
  </si>
  <si>
    <t>ZASUWA DO ZGRZEW. PE PN 16 PE 100 SDR 11 DN 32    2670</t>
  </si>
  <si>
    <t>ZASUWA DO ZGRZEW. PE PN 16 PE 100 SDR 11 DN 40    2670</t>
  </si>
  <si>
    <t>ZASUWA DO ZGRZEW. PE PN 16 PE 100 SDR 11 DN 50    2670</t>
  </si>
  <si>
    <t>ZASUWA DO ZGRZEW. PE PN 16 PE 100 SDR 11 DN 63    2670</t>
  </si>
  <si>
    <t>ZASUWA Z ODWODNIENIEM PN 16 GW-GW  DN 1          2491</t>
  </si>
  <si>
    <t>Obudowy do zasuw</t>
  </si>
  <si>
    <t>OBUDOWA TYP E1 SZTYWNA  1,00   9000A  DN 50</t>
  </si>
  <si>
    <t>OBUDOWA TYP E1 SZTYWNA  1,00   9000A  DN 80</t>
  </si>
  <si>
    <t>OBUDOWA TYP E1 SZTYWNA  1,00   9000A DN 100</t>
  </si>
  <si>
    <t>OBUDOWA TYP E1 SZTYWNA 1,00   9000A DN 150</t>
  </si>
  <si>
    <t>OBUDOWA TYP E1 SZTYWNA 1,00   9000A DN 200</t>
  </si>
  <si>
    <t>OBUDOWA TYP E1 SZTYWNA 1,00   9000A DN 250</t>
  </si>
  <si>
    <t>OBUDOWA TYP E1 SZTYWNA 1,00   9000A DN 300</t>
  </si>
  <si>
    <t>OBUDOWA TYP E1 TEL. 0,85-1,15   9500 DN 50</t>
  </si>
  <si>
    <t>OBUDOWA TYP E1 TEL. 1,30-1,80   9500 DN 50</t>
  </si>
  <si>
    <t>OBUDOWA TYP E1 TEL. 0,95-1,30   9500A DN 80</t>
  </si>
  <si>
    <t>OBUDOWA TYP E1 TEL. 1,30-1,80   9500A DN 100</t>
  </si>
  <si>
    <t>OBUDOWA TYP E1 TEL. 1,30-1,80   9500A DN 150</t>
  </si>
  <si>
    <t>OBUDOWA TYP E1 TEL. 1,30-1,80   9500A DN 200</t>
  </si>
  <si>
    <t>OBUDOWA TYP E1 TEL. 1,30-1,80   9500A DN 250</t>
  </si>
  <si>
    <t>OBUDOWA TYP E1 TEL. 1,30-1,80   9500A DN 300</t>
  </si>
  <si>
    <t>OBUDOWA SZTYWNA.3/4-2 PRZYŁĄCZE 0,75 9101</t>
  </si>
  <si>
    <t>OBUDOWA SZTYWNA.3/4-2 PRZYŁĄCZE 1,00 9101</t>
  </si>
  <si>
    <t>OBUDOWA SZTYWNA.3/4-2 PRZYŁĄCZE 1,25 9101</t>
  </si>
  <si>
    <t>OBUDOWA TEL.3/4-2 PRZYŁĄCZE 0,8-1,20 9601</t>
  </si>
  <si>
    <t>OBUDOWA TEL.3/4-2 PRZYŁĄCZE 1,0-1,35 9601</t>
  </si>
  <si>
    <t>OBUDOWA SZTYWNA 25/32 RD 750 RD 1000, RD 1250  TYP 9010</t>
  </si>
  <si>
    <t>OBUDOWA SZTYWNA 40/50 RD 1000, RD 1250  TYP 9010</t>
  </si>
  <si>
    <t>OBUDOWA TEL.25/32 RD 900-1300  TYP 9011</t>
  </si>
  <si>
    <t>OBUDOWA TEL.25/32 RD 1300-1800  TYP 9011</t>
  </si>
  <si>
    <t>OBUDOWA TEL.40/50 RD 900-1300  TYP 9011</t>
  </si>
  <si>
    <t>OBUDOWA TEL.40/50 RD 1300-1800  TYP 9011</t>
  </si>
  <si>
    <t>OBUDOWA TEL.50 RD 1300-1800   TYP 9011</t>
  </si>
  <si>
    <t>OBUDOWA TEL.80 RD 1300-1800   TYP 9011</t>
  </si>
  <si>
    <t>OBUDOWA TEL.100 RD 1300-1800  TYP 9011</t>
  </si>
  <si>
    <t>OBUDOWA TEL.150 RD 1300-1800  TYP 9011</t>
  </si>
  <si>
    <t>OBUDOWA TEL.200 RD 1300-1800  TYP 9011</t>
  </si>
  <si>
    <t>OBUDOWA TEL.300 RD 300-1800  TYP 9011</t>
  </si>
  <si>
    <t>Skrzynki do zasuw</t>
  </si>
  <si>
    <t>SKRZYNKA DO ZAS.DUŻA GG/GG 9501 KORPUS I POKRYWA ŻELIWO</t>
  </si>
  <si>
    <t>SKRZYNKA ULICZNA HYDRANT GG/GG 9502 KORPUS I POKRYWA ŻELIWO</t>
  </si>
  <si>
    <t>BETONIK STABILIZUJĄCY SKRZYNKĘ DO ZASUW</t>
  </si>
  <si>
    <t>Taśmy ostrzegawcze</t>
  </si>
  <si>
    <t>TAŚMA OSTRZ.Z METAL. 200 L 100m NIEB.</t>
  </si>
  <si>
    <t>km</t>
  </si>
  <si>
    <t>TAŚMA ANTYKOROZ. 200 DENSO</t>
  </si>
  <si>
    <t>m2</t>
  </si>
  <si>
    <t>Tabliczki oznaczeniowe</t>
  </si>
  <si>
    <t>TABLICZKA AL.H</t>
  </si>
  <si>
    <t>TABLICZKA AL.Z</t>
  </si>
  <si>
    <t>Obejma do rur</t>
  </si>
  <si>
    <t>OBEJMA DO RUR Z USZCZ.1/2 18-25 KPL.</t>
  </si>
  <si>
    <t>OBEJMA DO RUR Z USZCZ.3/4 22-30 KPL.</t>
  </si>
  <si>
    <t>OBEJMA DO RUR Z USZCZ.1 31-36 KPL.</t>
  </si>
  <si>
    <t>OBEJMA DO RUR Z USZCZ.5/4 37-46 KPL.</t>
  </si>
  <si>
    <t>OBEJMA DO RUR Z USZCZ.6/4 45-55 KPL.</t>
  </si>
  <si>
    <t>OBEJMA DO RUR Z USZCZ.2 57-63 KPL.</t>
  </si>
  <si>
    <t>OBEJMA DO RUR Z USZCZ.3 87-94 KPL.</t>
  </si>
  <si>
    <t>OBEJMA DO RUR Z USZCZ.4 108-114 KPL.</t>
  </si>
  <si>
    <t>OBEJMA DO RUR Z USZCZ.6 150-163 KPL.</t>
  </si>
  <si>
    <t xml:space="preserve">Hydranty </t>
  </si>
  <si>
    <t>HYDRANT N/Z GGG DN 80 WKOP 1500 PN 16 8855A.2 NIER</t>
  </si>
  <si>
    <t>HYDRANT N/Z GGG DN 100 WKOP 1500 PN 16 8855A.2 NIER</t>
  </si>
  <si>
    <t>HYDRANT NH3 DN80 PN10/16 GJS 11.080.550.1500.3</t>
  </si>
  <si>
    <t>OSŁONA KOMORY DOLNEJ HYDRANTU 8860</t>
  </si>
  <si>
    <t>Hydranty podziemne</t>
  </si>
  <si>
    <t>HYDRANT PODZIEMNY DN 80 WKOP 1250 L=1000mm 8851.3</t>
  </si>
  <si>
    <t>HYDRANT PODZIEMNY DN 100 WKOP 1250 L=1000mm 8851.1</t>
  </si>
  <si>
    <t>STOJAK HYDRANT.DN 80</t>
  </si>
  <si>
    <t>Złączki i rury PP do zgrzewania</t>
  </si>
  <si>
    <t>KOLANO DWUKIEL.PP PP 32 &lt; 90</t>
  </si>
  <si>
    <t>KOLANO GW PP PP 32 1</t>
  </si>
  <si>
    <t>KOLANO GZ PP PP 32 1</t>
  </si>
  <si>
    <t>ZŁĄCZE GW PP PP 32 1</t>
  </si>
  <si>
    <t>RURA PP PP 32 * 5,4 PN 20 9502016</t>
  </si>
  <si>
    <t>Zawory kulowe</t>
  </si>
  <si>
    <t xml:space="preserve">ZAWÓR KULOW.GW/GW WODA 1 ONYX PN 40 </t>
  </si>
  <si>
    <t xml:space="preserve">ZAWÓR KULOW.GW/GW WODA 2 ONYX PN 30 </t>
  </si>
  <si>
    <t xml:space="preserve">ZAWÓR KULOW.GW/GZ WODA 1 ONYX PN 40 </t>
  </si>
  <si>
    <t xml:space="preserve">ZAWÓR KULOW.GW/GZ WODA 2 ONYX PN 30 </t>
  </si>
  <si>
    <t xml:space="preserve">ZAWÓR KULOW.CZERPALN.WODA 1 PN 10 </t>
  </si>
  <si>
    <t>ZAWÓR KULOW.CZERPALN.WODA 3/4 PN 10</t>
  </si>
  <si>
    <t>Zawory antyskażeniowe przyłączeniowe</t>
  </si>
  <si>
    <t>ZAWÓR ANTYSKAŻ.1 PN 10 EA291 149B2222</t>
  </si>
  <si>
    <t>ZAWÓR ANTYSKAŻ.2 PN 10 EA291 149B2215</t>
  </si>
  <si>
    <t>Konsole wodomierzy</t>
  </si>
  <si>
    <t>KONSOLA WODOMIERZ. NIERDZEWNA DN 15 60463</t>
  </si>
  <si>
    <t>KONSOLA WODOMIERZ. NIERDZEWNA DN 20 57270</t>
  </si>
  <si>
    <t>ZESTAW WODOMIERZOWY NIERDZEWNY DN 20 Z ZAWORAMI 66694</t>
  </si>
  <si>
    <t>KONSOLA WODOMIERZ.NRDZ.DN 25 L 165</t>
  </si>
  <si>
    <t>KONSOLA WODOMIERZ.NRDZ.DN 25 L 260</t>
  </si>
  <si>
    <t>KONSOLA WODOMIERZ.NRDZ.DN 32 L 260</t>
  </si>
  <si>
    <t>KONSOLA WODOMIERZ.NRDZ.DN 40 L 300</t>
  </si>
  <si>
    <t>Razem kwota zł/ brutto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</si>
</sst>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\ [$zł-415];[Red]\-#,##0.00\ [$zł-415]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indexed="4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0" borderId="2" xfId="1" applyFont="1" applyBorder="1"/>
    <xf numFmtId="0" fontId="3" fillId="0" borderId="3" xfId="1" applyFont="1" applyBorder="1"/>
    <xf numFmtId="0" fontId="3" fillId="0" borderId="2" xfId="1" applyFont="1" applyBorder="1"/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4" xfId="1" applyFont="1" applyBorder="1" applyAlignment="1">
      <alignment horizontal="left" wrapText="1"/>
    </xf>
    <xf numFmtId="0" fontId="2" fillId="0" borderId="4" xfId="1" applyFont="1" applyBorder="1" applyAlignment="1">
      <alignment horizontal="center"/>
    </xf>
    <xf numFmtId="0" fontId="2" fillId="3" borderId="5" xfId="1" applyFont="1" applyFill="1" applyBorder="1" applyAlignment="1">
      <alignment horizontal="center" wrapText="1"/>
    </xf>
    <xf numFmtId="164" fontId="2" fillId="0" borderId="5" xfId="1" applyNumberFormat="1" applyFont="1" applyBorder="1" applyProtection="1">
      <protection locked="0"/>
    </xf>
    <xf numFmtId="164" fontId="2" fillId="0" borderId="5" xfId="1" applyNumberFormat="1" applyFont="1" applyBorder="1" applyAlignment="1" applyProtection="1">
      <alignment horizontal="right" wrapText="1"/>
      <protection locked="0"/>
    </xf>
    <xf numFmtId="9" fontId="2" fillId="0" borderId="4" xfId="1" applyNumberFormat="1" applyFont="1" applyBorder="1" applyAlignment="1">
      <alignment horizontal="center"/>
    </xf>
    <xf numFmtId="165" fontId="2" fillId="0" borderId="5" xfId="1" applyNumberFormat="1" applyFont="1" applyBorder="1" applyAlignment="1">
      <alignment horizontal="right" wrapText="1"/>
    </xf>
    <xf numFmtId="0" fontId="2" fillId="0" borderId="6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64" fontId="2" fillId="0" borderId="7" xfId="1" applyNumberFormat="1" applyFont="1" applyBorder="1" applyProtection="1">
      <protection locked="0"/>
    </xf>
    <xf numFmtId="9" fontId="2" fillId="0" borderId="7" xfId="1" applyNumberFormat="1" applyFont="1" applyBorder="1" applyAlignment="1">
      <alignment horizontal="center"/>
    </xf>
    <xf numFmtId="164" fontId="2" fillId="2" borderId="7" xfId="1" applyNumberFormat="1" applyFont="1" applyFill="1" applyBorder="1"/>
    <xf numFmtId="0" fontId="2" fillId="2" borderId="6" xfId="1" applyFont="1" applyFill="1" applyBorder="1" applyAlignment="1">
      <alignment horizontal="center"/>
    </xf>
    <xf numFmtId="0" fontId="2" fillId="0" borderId="6" xfId="1" applyFont="1" applyBorder="1"/>
    <xf numFmtId="0" fontId="4" fillId="0" borderId="8" xfId="1" applyFont="1" applyBorder="1" applyAlignment="1">
      <alignment horizontal="center"/>
    </xf>
    <xf numFmtId="164" fontId="2" fillId="0" borderId="8" xfId="1" applyNumberFormat="1" applyFont="1" applyBorder="1"/>
    <xf numFmtId="9" fontId="2" fillId="0" borderId="6" xfId="1" applyNumberFormat="1" applyFont="1" applyBorder="1" applyAlignment="1">
      <alignment horizontal="center"/>
    </xf>
    <xf numFmtId="164" fontId="2" fillId="2" borderId="6" xfId="1" applyNumberFormat="1" applyFont="1" applyFill="1" applyBorder="1" applyAlignment="1">
      <alignment horizontal="right" vertical="center" wrapText="1"/>
    </xf>
    <xf numFmtId="0" fontId="2" fillId="0" borderId="6" xfId="1" applyFont="1" applyBorder="1" applyAlignment="1">
      <alignment horizontal="left" vertical="center" wrapText="1"/>
    </xf>
    <xf numFmtId="164" fontId="2" fillId="0" borderId="6" xfId="1" applyNumberFormat="1" applyFont="1" applyBorder="1"/>
    <xf numFmtId="165" fontId="2" fillId="2" borderId="6" xfId="1" applyNumberFormat="1" applyFont="1" applyFill="1" applyBorder="1" applyAlignment="1">
      <alignment horizontal="right" wrapText="1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 wrapText="1"/>
    </xf>
    <xf numFmtId="0" fontId="2" fillId="2" borderId="7" xfId="1" applyFont="1" applyFill="1" applyBorder="1" applyAlignment="1">
      <alignment horizontal="center"/>
    </xf>
    <xf numFmtId="0" fontId="2" fillId="0" borderId="7" xfId="1" applyFont="1" applyBorder="1"/>
    <xf numFmtId="0" fontId="2" fillId="0" borderId="7" xfId="1" applyFont="1" applyBorder="1" applyAlignment="1">
      <alignment horizontal="center"/>
    </xf>
    <xf numFmtId="164" fontId="2" fillId="0" borderId="7" xfId="1" applyNumberFormat="1" applyFont="1" applyBorder="1"/>
    <xf numFmtId="165" fontId="2" fillId="2" borderId="7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wrapText="1"/>
    </xf>
    <xf numFmtId="0" fontId="2" fillId="0" borderId="4" xfId="1" applyFont="1" applyBorder="1" applyAlignment="1">
      <alignment wrapText="1"/>
    </xf>
    <xf numFmtId="0" fontId="2" fillId="0" borderId="5" xfId="1" applyFont="1" applyBorder="1" applyAlignment="1">
      <alignment horizontal="left" wrapText="1"/>
    </xf>
    <xf numFmtId="164" fontId="2" fillId="0" borderId="6" xfId="1" applyNumberFormat="1" applyFont="1" applyBorder="1" applyAlignment="1">
      <alignment horizontal="right" wrapText="1"/>
    </xf>
    <xf numFmtId="0" fontId="2" fillId="0" borderId="9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2" fillId="0" borderId="5" xfId="1" applyFont="1" applyBorder="1" applyAlignment="1">
      <alignment wrapText="1"/>
    </xf>
    <xf numFmtId="164" fontId="2" fillId="0" borderId="2" xfId="1" applyNumberFormat="1" applyFont="1" applyBorder="1"/>
    <xf numFmtId="9" fontId="2" fillId="0" borderId="2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right" wrapText="1"/>
    </xf>
    <xf numFmtId="0" fontId="2" fillId="0" borderId="10" xfId="1" applyFont="1" applyBorder="1" applyAlignment="1">
      <alignment horizontal="center" wrapText="1"/>
    </xf>
    <xf numFmtId="164" fontId="2" fillId="0" borderId="11" xfId="1" applyNumberFormat="1" applyFont="1" applyBorder="1" applyProtection="1">
      <protection locked="0"/>
    </xf>
    <xf numFmtId="0" fontId="2" fillId="0" borderId="9" xfId="1" applyFont="1" applyBorder="1" applyAlignment="1">
      <alignment horizontal="left" wrapText="1"/>
    </xf>
    <xf numFmtId="0" fontId="2" fillId="0" borderId="12" xfId="1" applyFont="1" applyBorder="1" applyAlignment="1">
      <alignment horizontal="center" wrapText="1"/>
    </xf>
    <xf numFmtId="164" fontId="2" fillId="0" borderId="13" xfId="1" applyNumberFormat="1" applyFont="1" applyBorder="1" applyProtection="1">
      <protection locked="0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center" wrapText="1"/>
    </xf>
    <xf numFmtId="164" fontId="2" fillId="0" borderId="1" xfId="1" applyNumberFormat="1" applyFont="1" applyBorder="1" applyProtection="1">
      <protection locked="0"/>
    </xf>
    <xf numFmtId="0" fontId="2" fillId="0" borderId="2" xfId="1" applyFont="1" applyBorder="1" applyAlignment="1">
      <alignment horizontal="center"/>
    </xf>
    <xf numFmtId="165" fontId="2" fillId="2" borderId="2" xfId="1" applyNumberFormat="1" applyFont="1" applyFill="1" applyBorder="1" applyAlignment="1">
      <alignment horizontal="right" wrapText="1"/>
    </xf>
    <xf numFmtId="0" fontId="2" fillId="0" borderId="6" xfId="1" applyFont="1" applyBorder="1" applyAlignment="1">
      <alignment horizontal="left" wrapText="1"/>
    </xf>
    <xf numFmtId="164" fontId="2" fillId="0" borderId="14" xfId="1" applyNumberFormat="1" applyFont="1" applyBorder="1" applyAlignment="1">
      <alignment wrapText="1"/>
    </xf>
    <xf numFmtId="164" fontId="2" fillId="0" borderId="15" xfId="1" applyNumberFormat="1" applyFont="1" applyBorder="1" applyAlignment="1">
      <alignment wrapText="1"/>
    </xf>
    <xf numFmtId="9" fontId="2" fillId="0" borderId="16" xfId="1" applyNumberFormat="1" applyFont="1" applyBorder="1" applyAlignment="1">
      <alignment horizontal="center"/>
    </xf>
    <xf numFmtId="164" fontId="2" fillId="0" borderId="17" xfId="1" applyNumberFormat="1" applyFont="1" applyBorder="1" applyAlignment="1" applyProtection="1">
      <alignment horizontal="right" wrapText="1"/>
      <protection locked="0"/>
    </xf>
    <xf numFmtId="0" fontId="2" fillId="0" borderId="6" xfId="1" applyFont="1" applyBorder="1" applyAlignment="1">
      <alignment wrapText="1"/>
    </xf>
    <xf numFmtId="0" fontId="2" fillId="0" borderId="18" xfId="1" applyFont="1" applyBorder="1" applyAlignment="1">
      <alignment horizontal="center"/>
    </xf>
    <xf numFmtId="0" fontId="2" fillId="0" borderId="1" xfId="1" applyFont="1" applyBorder="1"/>
    <xf numFmtId="0" fontId="2" fillId="0" borderId="19" xfId="1" applyFont="1" applyBorder="1" applyAlignment="1">
      <alignment horizontal="center" wrapText="1"/>
    </xf>
    <xf numFmtId="0" fontId="5" fillId="0" borderId="4" xfId="1" applyFont="1" applyBorder="1"/>
    <xf numFmtId="0" fontId="5" fillId="0" borderId="1" xfId="1" applyFont="1" applyBorder="1"/>
    <xf numFmtId="0" fontId="5" fillId="0" borderId="5" xfId="1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2" fillId="0" borderId="4" xfId="1" applyFont="1" applyBorder="1"/>
    <xf numFmtId="164" fontId="2" fillId="0" borderId="5" xfId="1" applyNumberFormat="1" applyFont="1" applyBorder="1" applyAlignment="1" applyProtection="1">
      <alignment wrapText="1"/>
      <protection locked="0"/>
    </xf>
    <xf numFmtId="164" fontId="2" fillId="0" borderId="4" xfId="1" applyNumberFormat="1" applyFont="1" applyBorder="1" applyAlignment="1" applyProtection="1">
      <alignment wrapText="1"/>
      <protection locked="0"/>
    </xf>
    <xf numFmtId="165" fontId="6" fillId="0" borderId="4" xfId="0" applyNumberFormat="1" applyFont="1" applyBorder="1" applyAlignment="1">
      <alignment vertical="center"/>
    </xf>
    <xf numFmtId="165" fontId="2" fillId="0" borderId="20" xfId="1" applyNumberFormat="1" applyFont="1" applyBorder="1" applyAlignment="1">
      <alignment horizontal="right" wrapText="1"/>
    </xf>
    <xf numFmtId="0" fontId="2" fillId="0" borderId="9" xfId="1" applyFont="1" applyBorder="1" applyAlignment="1">
      <alignment horizontal="center" wrapText="1"/>
    </xf>
    <xf numFmtId="0" fontId="2" fillId="3" borderId="20" xfId="1" applyFont="1" applyFill="1" applyBorder="1" applyAlignment="1">
      <alignment horizontal="center" wrapText="1"/>
    </xf>
    <xf numFmtId="165" fontId="6" fillId="0" borderId="9" xfId="0" applyNumberFormat="1" applyFont="1" applyBorder="1" applyAlignment="1">
      <alignment vertical="center"/>
    </xf>
    <xf numFmtId="164" fontId="2" fillId="0" borderId="20" xfId="1" applyNumberFormat="1" applyFont="1" applyBorder="1" applyAlignment="1" applyProtection="1">
      <alignment horizontal="right" wrapText="1"/>
      <protection locked="0"/>
    </xf>
    <xf numFmtId="9" fontId="2" fillId="0" borderId="12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right" wrapText="1"/>
    </xf>
    <xf numFmtId="0" fontId="0" fillId="0" borderId="15" xfId="0" applyBorder="1"/>
    <xf numFmtId="0" fontId="0" fillId="0" borderId="21" xfId="0" applyBorder="1"/>
    <xf numFmtId="165" fontId="2" fillId="2" borderId="15" xfId="1" applyNumberFormat="1" applyFont="1" applyFill="1" applyBorder="1" applyAlignment="1">
      <alignment horizontal="right" wrapText="1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65" fontId="7" fillId="4" borderId="24" xfId="0" applyNumberFormat="1" applyFont="1" applyFill="1" applyBorder="1"/>
  </cellXfs>
  <cellStyles count="2">
    <cellStyle name="Excel Built-in Normal" xfId="1" xr:uid="{74A901AF-98E7-4B7B-AD77-AB6ABF45359E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BAC2-F0DC-4D0D-9470-3BA906036D9F}">
  <dimension ref="A1:H340"/>
  <sheetViews>
    <sheetView tabSelected="1" topLeftCell="A289" zoomScale="130" zoomScaleNormal="130" workbookViewId="0">
      <selection activeCell="B156" sqref="B156"/>
    </sheetView>
  </sheetViews>
  <sheetFormatPr defaultRowHeight="15" x14ac:dyDescent="0.25"/>
  <cols>
    <col min="1" max="1" width="4.28515625" customWidth="1"/>
    <col min="2" max="2" width="65.5703125" customWidth="1"/>
    <col min="3" max="3" width="5.42578125" customWidth="1"/>
    <col min="4" max="4" width="9.42578125" customWidth="1"/>
    <col min="5" max="5" width="12.28515625" customWidth="1"/>
    <col min="6" max="6" width="10.85546875" customWidth="1"/>
    <col min="7" max="7" width="6" customWidth="1"/>
    <col min="8" max="8" width="9.85546875" customWidth="1"/>
  </cols>
  <sheetData>
    <row r="1" spans="1:8" ht="45.75" customHeight="1" x14ac:dyDescent="0.25">
      <c r="A1" s="1"/>
      <c r="B1" s="2" t="s">
        <v>0</v>
      </c>
      <c r="C1" s="2"/>
      <c r="D1" s="2"/>
      <c r="E1" s="2"/>
      <c r="F1" s="2"/>
      <c r="G1" s="2"/>
      <c r="H1" s="2"/>
    </row>
    <row r="2" spans="1:8" x14ac:dyDescent="0.25">
      <c r="A2" s="1"/>
      <c r="B2" s="1" t="s">
        <v>1</v>
      </c>
      <c r="C2" s="1"/>
      <c r="D2" s="1"/>
      <c r="E2" s="1"/>
      <c r="F2" s="1"/>
      <c r="G2" s="3"/>
      <c r="H2" s="1"/>
    </row>
    <row r="3" spans="1:8" x14ac:dyDescent="0.25">
      <c r="A3" s="1"/>
      <c r="B3" s="1"/>
      <c r="C3" s="1"/>
      <c r="D3" s="1"/>
      <c r="E3" s="1"/>
      <c r="F3" s="1"/>
      <c r="G3" s="3"/>
      <c r="H3" s="1"/>
    </row>
    <row r="4" spans="1:8" x14ac:dyDescent="0.25">
      <c r="A4" s="1"/>
      <c r="B4" s="1"/>
      <c r="C4" s="1"/>
      <c r="D4" s="1"/>
      <c r="E4" s="1"/>
      <c r="F4" s="1"/>
      <c r="G4" s="3"/>
      <c r="H4" s="1"/>
    </row>
    <row r="5" spans="1:8" ht="45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 spans="1:8" ht="15.75" thickBot="1" x14ac:dyDescent="0.3">
      <c r="A6" s="6">
        <v>1</v>
      </c>
      <c r="B6" s="7" t="s">
        <v>10</v>
      </c>
      <c r="C6" s="8"/>
      <c r="D6" s="8"/>
      <c r="E6" s="9"/>
      <c r="F6" s="9"/>
      <c r="G6" s="10"/>
      <c r="H6" s="10"/>
    </row>
    <row r="7" spans="1:8" x14ac:dyDescent="0.25">
      <c r="A7" s="11">
        <v>1</v>
      </c>
      <c r="B7" s="12" t="s">
        <v>11</v>
      </c>
      <c r="C7" s="13" t="s">
        <v>12</v>
      </c>
      <c r="D7" s="14">
        <v>12</v>
      </c>
      <c r="E7" s="15">
        <v>0</v>
      </c>
      <c r="F7" s="16">
        <f t="shared" ref="F7:F8" si="0">E7*D7</f>
        <v>0</v>
      </c>
      <c r="G7" s="17">
        <v>0.23</v>
      </c>
      <c r="H7" s="18">
        <f t="shared" ref="H7:H8" si="1">F7*1.23</f>
        <v>0</v>
      </c>
    </row>
    <row r="8" spans="1:8" x14ac:dyDescent="0.25">
      <c r="A8" s="11">
        <v>2</v>
      </c>
      <c r="B8" s="12" t="s">
        <v>13</v>
      </c>
      <c r="C8" s="13" t="s">
        <v>12</v>
      </c>
      <c r="D8" s="14">
        <v>48</v>
      </c>
      <c r="E8" s="15">
        <v>0</v>
      </c>
      <c r="F8" s="16">
        <f t="shared" si="0"/>
        <v>0</v>
      </c>
      <c r="G8" s="17">
        <v>0.23</v>
      </c>
      <c r="H8" s="18">
        <f t="shared" si="1"/>
        <v>0</v>
      </c>
    </row>
    <row r="9" spans="1:8" ht="15.75" thickBot="1" x14ac:dyDescent="0.3">
      <c r="A9" s="6">
        <v>2</v>
      </c>
      <c r="B9" s="7" t="s">
        <v>14</v>
      </c>
      <c r="C9" s="19" t="s">
        <v>15</v>
      </c>
      <c r="D9" s="20"/>
      <c r="E9" s="21"/>
      <c r="F9" s="21"/>
      <c r="G9" s="22"/>
      <c r="H9" s="23">
        <f>SUM(H7:H8)</f>
        <v>0</v>
      </c>
    </row>
    <row r="10" spans="1:8" x14ac:dyDescent="0.25">
      <c r="A10" s="11">
        <v>1</v>
      </c>
      <c r="B10" s="12" t="s">
        <v>16</v>
      </c>
      <c r="C10" s="13" t="s">
        <v>12</v>
      </c>
      <c r="D10" s="14">
        <v>12</v>
      </c>
      <c r="E10" s="15">
        <v>0</v>
      </c>
      <c r="F10" s="16">
        <f t="shared" ref="F10:F12" si="2">E10*D10</f>
        <v>0</v>
      </c>
      <c r="G10" s="17">
        <v>0.23</v>
      </c>
      <c r="H10" s="18">
        <f t="shared" ref="H10:H12" si="3">F10*1.23</f>
        <v>0</v>
      </c>
    </row>
    <row r="11" spans="1:8" x14ac:dyDescent="0.25">
      <c r="A11" s="11">
        <v>2</v>
      </c>
      <c r="B11" s="12" t="s">
        <v>17</v>
      </c>
      <c r="C11" s="13" t="s">
        <v>12</v>
      </c>
      <c r="D11" s="14">
        <v>48</v>
      </c>
      <c r="E11" s="15">
        <v>0</v>
      </c>
      <c r="F11" s="16">
        <f t="shared" si="2"/>
        <v>0</v>
      </c>
      <c r="G11" s="17">
        <v>0.23</v>
      </c>
      <c r="H11" s="18">
        <f t="shared" si="3"/>
        <v>0</v>
      </c>
    </row>
    <row r="12" spans="1:8" x14ac:dyDescent="0.25">
      <c r="A12" s="11">
        <v>3</v>
      </c>
      <c r="B12" s="12" t="s">
        <v>18</v>
      </c>
      <c r="C12" s="13" t="s">
        <v>12</v>
      </c>
      <c r="D12" s="14">
        <v>12</v>
      </c>
      <c r="E12" s="15">
        <v>0</v>
      </c>
      <c r="F12" s="16">
        <f t="shared" si="2"/>
        <v>0</v>
      </c>
      <c r="G12" s="17">
        <v>0.23</v>
      </c>
      <c r="H12" s="18">
        <f t="shared" si="3"/>
        <v>0</v>
      </c>
    </row>
    <row r="13" spans="1:8" ht="15.75" thickBot="1" x14ac:dyDescent="0.3">
      <c r="A13" s="6">
        <v>3</v>
      </c>
      <c r="B13" s="7" t="s">
        <v>19</v>
      </c>
      <c r="C13" s="19" t="s">
        <v>15</v>
      </c>
      <c r="D13" s="20"/>
      <c r="E13" s="21"/>
      <c r="F13" s="21"/>
      <c r="G13" s="22"/>
      <c r="H13" s="23">
        <f>SUM(H10:H12)</f>
        <v>0</v>
      </c>
    </row>
    <row r="14" spans="1:8" x14ac:dyDescent="0.25">
      <c r="A14" s="13">
        <v>1</v>
      </c>
      <c r="B14" s="12" t="s">
        <v>20</v>
      </c>
      <c r="C14" s="13" t="s">
        <v>12</v>
      </c>
      <c r="D14" s="14">
        <v>100</v>
      </c>
      <c r="E14" s="15">
        <v>0</v>
      </c>
      <c r="F14" s="16">
        <f t="shared" ref="F14:F24" si="4">E14*D14</f>
        <v>0</v>
      </c>
      <c r="G14" s="17">
        <v>0.23</v>
      </c>
      <c r="H14" s="18">
        <f t="shared" ref="H14:H24" si="5">F14*1.23</f>
        <v>0</v>
      </c>
    </row>
    <row r="15" spans="1:8" x14ac:dyDescent="0.25">
      <c r="A15" s="13">
        <v>2</v>
      </c>
      <c r="B15" s="12" t="s">
        <v>21</v>
      </c>
      <c r="C15" s="13" t="s">
        <v>12</v>
      </c>
      <c r="D15" s="14">
        <v>200</v>
      </c>
      <c r="E15" s="15">
        <v>0</v>
      </c>
      <c r="F15" s="16">
        <f t="shared" si="4"/>
        <v>0</v>
      </c>
      <c r="G15" s="17">
        <v>0.23</v>
      </c>
      <c r="H15" s="18">
        <f t="shared" si="5"/>
        <v>0</v>
      </c>
    </row>
    <row r="16" spans="1:8" x14ac:dyDescent="0.25">
      <c r="A16" s="13">
        <v>3</v>
      </c>
      <c r="B16" s="12" t="s">
        <v>22</v>
      </c>
      <c r="C16" s="13" t="s">
        <v>12</v>
      </c>
      <c r="D16" s="14">
        <v>1500</v>
      </c>
      <c r="E16" s="15">
        <v>0</v>
      </c>
      <c r="F16" s="16">
        <f t="shared" si="4"/>
        <v>0</v>
      </c>
      <c r="G16" s="17">
        <v>0.23</v>
      </c>
      <c r="H16" s="18">
        <f t="shared" si="5"/>
        <v>0</v>
      </c>
    </row>
    <row r="17" spans="1:8" ht="23.25" x14ac:dyDescent="0.25">
      <c r="A17" s="13">
        <v>4</v>
      </c>
      <c r="B17" s="12" t="s">
        <v>23</v>
      </c>
      <c r="C17" s="13" t="s">
        <v>24</v>
      </c>
      <c r="D17" s="14">
        <v>12</v>
      </c>
      <c r="E17" s="15">
        <v>0</v>
      </c>
      <c r="F17" s="16">
        <f t="shared" si="4"/>
        <v>0</v>
      </c>
      <c r="G17" s="17">
        <v>0.23</v>
      </c>
      <c r="H17" s="18">
        <f t="shared" si="5"/>
        <v>0</v>
      </c>
    </row>
    <row r="18" spans="1:8" x14ac:dyDescent="0.25">
      <c r="A18" s="13">
        <v>5</v>
      </c>
      <c r="B18" s="12" t="s">
        <v>25</v>
      </c>
      <c r="C18" s="13" t="s">
        <v>12</v>
      </c>
      <c r="D18" s="14">
        <v>300</v>
      </c>
      <c r="E18" s="15">
        <v>0</v>
      </c>
      <c r="F18" s="16">
        <f t="shared" si="4"/>
        <v>0</v>
      </c>
      <c r="G18" s="17">
        <v>0.23</v>
      </c>
      <c r="H18" s="18">
        <f t="shared" si="5"/>
        <v>0</v>
      </c>
    </row>
    <row r="19" spans="1:8" ht="23.25" x14ac:dyDescent="0.25">
      <c r="A19" s="13">
        <v>6</v>
      </c>
      <c r="B19" s="12" t="s">
        <v>26</v>
      </c>
      <c r="C19" s="13" t="s">
        <v>24</v>
      </c>
      <c r="D19" s="14">
        <v>12</v>
      </c>
      <c r="E19" s="15">
        <v>0</v>
      </c>
      <c r="F19" s="16">
        <f t="shared" si="4"/>
        <v>0</v>
      </c>
      <c r="G19" s="17">
        <v>0.23</v>
      </c>
      <c r="H19" s="18">
        <f t="shared" si="5"/>
        <v>0</v>
      </c>
    </row>
    <row r="20" spans="1:8" x14ac:dyDescent="0.25">
      <c r="A20" s="13">
        <v>7</v>
      </c>
      <c r="B20" s="12" t="s">
        <v>27</v>
      </c>
      <c r="C20" s="13" t="s">
        <v>12</v>
      </c>
      <c r="D20" s="14">
        <v>12</v>
      </c>
      <c r="E20" s="15">
        <v>0</v>
      </c>
      <c r="F20" s="16">
        <f t="shared" si="4"/>
        <v>0</v>
      </c>
      <c r="G20" s="17">
        <v>0.23</v>
      </c>
      <c r="H20" s="18">
        <f t="shared" si="5"/>
        <v>0</v>
      </c>
    </row>
    <row r="21" spans="1:8" x14ac:dyDescent="0.25">
      <c r="A21" s="13">
        <v>8</v>
      </c>
      <c r="B21" s="12" t="s">
        <v>28</v>
      </c>
      <c r="C21" s="13" t="s">
        <v>12</v>
      </c>
      <c r="D21" s="14">
        <v>360</v>
      </c>
      <c r="E21" s="15">
        <v>0</v>
      </c>
      <c r="F21" s="16">
        <f t="shared" si="4"/>
        <v>0</v>
      </c>
      <c r="G21" s="17">
        <v>0.23</v>
      </c>
      <c r="H21" s="18">
        <f t="shared" si="5"/>
        <v>0</v>
      </c>
    </row>
    <row r="22" spans="1:8" x14ac:dyDescent="0.25">
      <c r="A22" s="13">
        <v>9</v>
      </c>
      <c r="B22" s="12" t="s">
        <v>29</v>
      </c>
      <c r="C22" s="13" t="s">
        <v>12</v>
      </c>
      <c r="D22" s="14">
        <v>996</v>
      </c>
      <c r="E22" s="15">
        <v>0</v>
      </c>
      <c r="F22" s="16">
        <f t="shared" si="4"/>
        <v>0</v>
      </c>
      <c r="G22" s="17">
        <v>0.23</v>
      </c>
      <c r="H22" s="18">
        <f t="shared" si="5"/>
        <v>0</v>
      </c>
    </row>
    <row r="23" spans="1:8" x14ac:dyDescent="0.25">
      <c r="A23" s="13">
        <v>10</v>
      </c>
      <c r="B23" s="12" t="s">
        <v>30</v>
      </c>
      <c r="C23" s="13" t="s">
        <v>12</v>
      </c>
      <c r="D23" s="14">
        <v>24</v>
      </c>
      <c r="E23" s="15">
        <v>0</v>
      </c>
      <c r="F23" s="16">
        <f t="shared" si="4"/>
        <v>0</v>
      </c>
      <c r="G23" s="17">
        <v>0.23</v>
      </c>
      <c r="H23" s="18">
        <f t="shared" si="5"/>
        <v>0</v>
      </c>
    </row>
    <row r="24" spans="1:8" x14ac:dyDescent="0.25">
      <c r="A24" s="13">
        <v>11</v>
      </c>
      <c r="B24" s="12" t="s">
        <v>31</v>
      </c>
      <c r="C24" s="13" t="s">
        <v>12</v>
      </c>
      <c r="D24" s="14">
        <v>12</v>
      </c>
      <c r="E24" s="15">
        <v>0</v>
      </c>
      <c r="F24" s="16">
        <f t="shared" si="4"/>
        <v>0</v>
      </c>
      <c r="G24" s="17">
        <v>0.23</v>
      </c>
      <c r="H24" s="18">
        <f t="shared" si="5"/>
        <v>0</v>
      </c>
    </row>
    <row r="25" spans="1:8" ht="15.75" thickBot="1" x14ac:dyDescent="0.3">
      <c r="A25" s="24">
        <v>4</v>
      </c>
      <c r="B25" s="25" t="s">
        <v>32</v>
      </c>
      <c r="C25" s="19" t="s">
        <v>15</v>
      </c>
      <c r="D25" s="26"/>
      <c r="E25" s="27"/>
      <c r="F25" s="27"/>
      <c r="G25" s="28"/>
      <c r="H25" s="29">
        <f>SUM(H14:H24)</f>
        <v>0</v>
      </c>
    </row>
    <row r="26" spans="1:8" x14ac:dyDescent="0.25">
      <c r="A26" s="13">
        <v>1</v>
      </c>
      <c r="B26" s="12" t="s">
        <v>33</v>
      </c>
      <c r="C26" s="13" t="s">
        <v>12</v>
      </c>
      <c r="D26" s="14">
        <v>24</v>
      </c>
      <c r="E26" s="15">
        <v>0</v>
      </c>
      <c r="F26" s="16">
        <f t="shared" ref="F26:F30" si="6">E26*D26</f>
        <v>0</v>
      </c>
      <c r="G26" s="17">
        <v>0.23</v>
      </c>
      <c r="H26" s="18">
        <f t="shared" ref="H26:H30" si="7">F26*1.23</f>
        <v>0</v>
      </c>
    </row>
    <row r="27" spans="1:8" x14ac:dyDescent="0.25">
      <c r="A27" s="13">
        <v>2</v>
      </c>
      <c r="B27" s="12" t="s">
        <v>34</v>
      </c>
      <c r="C27" s="13" t="s">
        <v>12</v>
      </c>
      <c r="D27" s="14">
        <v>900</v>
      </c>
      <c r="E27" s="15">
        <v>0</v>
      </c>
      <c r="F27" s="16">
        <f t="shared" si="6"/>
        <v>0</v>
      </c>
      <c r="G27" s="17">
        <v>0.23</v>
      </c>
      <c r="H27" s="18">
        <f t="shared" si="7"/>
        <v>0</v>
      </c>
    </row>
    <row r="28" spans="1:8" x14ac:dyDescent="0.25">
      <c r="A28" s="13">
        <v>3</v>
      </c>
      <c r="B28" s="12" t="s">
        <v>35</v>
      </c>
      <c r="C28" s="13" t="s">
        <v>12</v>
      </c>
      <c r="D28" s="14">
        <v>1200</v>
      </c>
      <c r="E28" s="15">
        <v>0</v>
      </c>
      <c r="F28" s="16">
        <f t="shared" si="6"/>
        <v>0</v>
      </c>
      <c r="G28" s="17">
        <v>0.23</v>
      </c>
      <c r="H28" s="18">
        <f t="shared" si="7"/>
        <v>0</v>
      </c>
    </row>
    <row r="29" spans="1:8" x14ac:dyDescent="0.25">
      <c r="A29" s="13">
        <v>4</v>
      </c>
      <c r="B29" s="12" t="s">
        <v>36</v>
      </c>
      <c r="C29" s="13" t="s">
        <v>12</v>
      </c>
      <c r="D29" s="14">
        <v>216</v>
      </c>
      <c r="E29" s="15">
        <v>0</v>
      </c>
      <c r="F29" s="16">
        <f t="shared" si="6"/>
        <v>0</v>
      </c>
      <c r="G29" s="17">
        <v>0.23</v>
      </c>
      <c r="H29" s="18">
        <f t="shared" si="7"/>
        <v>0</v>
      </c>
    </row>
    <row r="30" spans="1:8" x14ac:dyDescent="0.25">
      <c r="A30" s="13">
        <v>5</v>
      </c>
      <c r="B30" s="12" t="s">
        <v>37</v>
      </c>
      <c r="C30" s="13" t="s">
        <v>12</v>
      </c>
      <c r="D30" s="14">
        <v>12</v>
      </c>
      <c r="E30" s="15">
        <v>0</v>
      </c>
      <c r="F30" s="16">
        <f t="shared" si="6"/>
        <v>0</v>
      </c>
      <c r="G30" s="17">
        <v>0.23</v>
      </c>
      <c r="H30" s="18">
        <f t="shared" si="7"/>
        <v>0</v>
      </c>
    </row>
    <row r="31" spans="1:8" ht="15.75" thickBot="1" x14ac:dyDescent="0.3">
      <c r="A31" s="24">
        <v>5</v>
      </c>
      <c r="B31" s="30" t="s">
        <v>38</v>
      </c>
      <c r="C31" s="19" t="s">
        <v>15</v>
      </c>
      <c r="D31" s="20"/>
      <c r="E31" s="31"/>
      <c r="F31" s="31"/>
      <c r="G31" s="28"/>
      <c r="H31" s="32">
        <f>SUM(H26:H30)</f>
        <v>0</v>
      </c>
    </row>
    <row r="32" spans="1:8" x14ac:dyDescent="0.25">
      <c r="A32" s="33">
        <v>1</v>
      </c>
      <c r="B32" s="12" t="s">
        <v>39</v>
      </c>
      <c r="C32" s="34" t="s">
        <v>40</v>
      </c>
      <c r="D32" s="14">
        <v>4</v>
      </c>
      <c r="E32" s="16">
        <v>0</v>
      </c>
      <c r="F32" s="16">
        <f t="shared" ref="F32:F43" si="8">E32*D32</f>
        <v>0</v>
      </c>
      <c r="G32" s="17">
        <v>0.23</v>
      </c>
      <c r="H32" s="18">
        <f t="shared" ref="H32:H43" si="9">F32*1.23</f>
        <v>0</v>
      </c>
    </row>
    <row r="33" spans="1:8" x14ac:dyDescent="0.25">
      <c r="A33" s="33">
        <v>2</v>
      </c>
      <c r="B33" s="12" t="s">
        <v>41</v>
      </c>
      <c r="C33" s="34" t="s">
        <v>40</v>
      </c>
      <c r="D33" s="14">
        <v>1</v>
      </c>
      <c r="E33" s="16">
        <v>0</v>
      </c>
      <c r="F33" s="16">
        <f t="shared" si="8"/>
        <v>0</v>
      </c>
      <c r="G33" s="17">
        <v>0.23</v>
      </c>
      <c r="H33" s="18">
        <f t="shared" si="9"/>
        <v>0</v>
      </c>
    </row>
    <row r="34" spans="1:8" x14ac:dyDescent="0.25">
      <c r="A34" s="33">
        <v>3</v>
      </c>
      <c r="B34" s="12" t="s">
        <v>42</v>
      </c>
      <c r="C34" s="34" t="s">
        <v>40</v>
      </c>
      <c r="D34" s="14">
        <v>4</v>
      </c>
      <c r="E34" s="16">
        <v>0</v>
      </c>
      <c r="F34" s="16">
        <f t="shared" si="8"/>
        <v>0</v>
      </c>
      <c r="G34" s="17">
        <v>0.23</v>
      </c>
      <c r="H34" s="18">
        <f t="shared" si="9"/>
        <v>0</v>
      </c>
    </row>
    <row r="35" spans="1:8" x14ac:dyDescent="0.25">
      <c r="A35" s="33">
        <v>4</v>
      </c>
      <c r="B35" s="12" t="s">
        <v>43</v>
      </c>
      <c r="C35" s="34" t="s">
        <v>40</v>
      </c>
      <c r="D35" s="14">
        <v>4</v>
      </c>
      <c r="E35" s="16">
        <v>0</v>
      </c>
      <c r="F35" s="16">
        <f t="shared" si="8"/>
        <v>0</v>
      </c>
      <c r="G35" s="17">
        <v>0.23</v>
      </c>
      <c r="H35" s="18">
        <f t="shared" si="9"/>
        <v>0</v>
      </c>
    </row>
    <row r="36" spans="1:8" x14ac:dyDescent="0.25">
      <c r="A36" s="33">
        <v>5</v>
      </c>
      <c r="B36" s="12" t="s">
        <v>44</v>
      </c>
      <c r="C36" s="34" t="s">
        <v>40</v>
      </c>
      <c r="D36" s="14">
        <v>2</v>
      </c>
      <c r="E36" s="16">
        <v>0</v>
      </c>
      <c r="F36" s="16">
        <f t="shared" si="8"/>
        <v>0</v>
      </c>
      <c r="G36" s="17">
        <v>0.23</v>
      </c>
      <c r="H36" s="18">
        <f t="shared" si="9"/>
        <v>0</v>
      </c>
    </row>
    <row r="37" spans="1:8" x14ac:dyDescent="0.25">
      <c r="A37" s="33">
        <v>6</v>
      </c>
      <c r="B37" s="12" t="s">
        <v>45</v>
      </c>
      <c r="C37" s="34" t="s">
        <v>40</v>
      </c>
      <c r="D37" s="14">
        <v>2</v>
      </c>
      <c r="E37" s="16">
        <v>0</v>
      </c>
      <c r="F37" s="16">
        <f t="shared" si="8"/>
        <v>0</v>
      </c>
      <c r="G37" s="17">
        <v>0.23</v>
      </c>
      <c r="H37" s="18">
        <f t="shared" si="9"/>
        <v>0</v>
      </c>
    </row>
    <row r="38" spans="1:8" x14ac:dyDescent="0.25">
      <c r="A38" s="33">
        <v>7</v>
      </c>
      <c r="B38" s="12" t="s">
        <v>46</v>
      </c>
      <c r="C38" s="34" t="s">
        <v>40</v>
      </c>
      <c r="D38" s="14">
        <v>4</v>
      </c>
      <c r="E38" s="16">
        <v>0</v>
      </c>
      <c r="F38" s="16">
        <f t="shared" si="8"/>
        <v>0</v>
      </c>
      <c r="G38" s="17">
        <v>0.23</v>
      </c>
      <c r="H38" s="18">
        <f t="shared" si="9"/>
        <v>0</v>
      </c>
    </row>
    <row r="39" spans="1:8" x14ac:dyDescent="0.25">
      <c r="A39" s="33">
        <v>8</v>
      </c>
      <c r="B39" s="12" t="s">
        <v>47</v>
      </c>
      <c r="C39" s="34" t="s">
        <v>40</v>
      </c>
      <c r="D39" s="14">
        <v>10</v>
      </c>
      <c r="E39" s="16">
        <v>0</v>
      </c>
      <c r="F39" s="16">
        <f t="shared" si="8"/>
        <v>0</v>
      </c>
      <c r="G39" s="17">
        <v>0.23</v>
      </c>
      <c r="H39" s="18">
        <f t="shared" si="9"/>
        <v>0</v>
      </c>
    </row>
    <row r="40" spans="1:8" x14ac:dyDescent="0.25">
      <c r="A40" s="33">
        <v>9</v>
      </c>
      <c r="B40" s="12" t="s">
        <v>48</v>
      </c>
      <c r="C40" s="34" t="s">
        <v>40</v>
      </c>
      <c r="D40" s="14">
        <v>70</v>
      </c>
      <c r="E40" s="16">
        <v>0</v>
      </c>
      <c r="F40" s="16">
        <f t="shared" si="8"/>
        <v>0</v>
      </c>
      <c r="G40" s="17">
        <v>0.23</v>
      </c>
      <c r="H40" s="18">
        <f t="shared" si="9"/>
        <v>0</v>
      </c>
    </row>
    <row r="41" spans="1:8" x14ac:dyDescent="0.25">
      <c r="A41" s="33">
        <v>10</v>
      </c>
      <c r="B41" s="12" t="s">
        <v>49</v>
      </c>
      <c r="C41" s="34" t="s">
        <v>40</v>
      </c>
      <c r="D41" s="14">
        <f>2+48</f>
        <v>50</v>
      </c>
      <c r="E41" s="16">
        <v>0</v>
      </c>
      <c r="F41" s="16">
        <f t="shared" si="8"/>
        <v>0</v>
      </c>
      <c r="G41" s="17">
        <v>0.23</v>
      </c>
      <c r="H41" s="18">
        <f t="shared" si="9"/>
        <v>0</v>
      </c>
    </row>
    <row r="42" spans="1:8" x14ac:dyDescent="0.25">
      <c r="A42" s="33">
        <v>11</v>
      </c>
      <c r="B42" s="12" t="s">
        <v>50</v>
      </c>
      <c r="C42" s="34" t="s">
        <v>40</v>
      </c>
      <c r="D42" s="14">
        <v>16</v>
      </c>
      <c r="E42" s="16">
        <v>0</v>
      </c>
      <c r="F42" s="16">
        <f t="shared" si="8"/>
        <v>0</v>
      </c>
      <c r="G42" s="17">
        <v>0.23</v>
      </c>
      <c r="H42" s="18">
        <f t="shared" si="9"/>
        <v>0</v>
      </c>
    </row>
    <row r="43" spans="1:8" x14ac:dyDescent="0.25">
      <c r="A43" s="33">
        <v>12</v>
      </c>
      <c r="B43" s="12" t="s">
        <v>51</v>
      </c>
      <c r="C43" s="34" t="s">
        <v>40</v>
      </c>
      <c r="D43" s="14">
        <v>3</v>
      </c>
      <c r="E43" s="16">
        <v>0</v>
      </c>
      <c r="F43" s="16">
        <f t="shared" si="8"/>
        <v>0</v>
      </c>
      <c r="G43" s="17">
        <v>0.23</v>
      </c>
      <c r="H43" s="18">
        <f t="shared" si="9"/>
        <v>0</v>
      </c>
    </row>
    <row r="44" spans="1:8" ht="15.75" thickBot="1" x14ac:dyDescent="0.3">
      <c r="A44" s="35">
        <v>6</v>
      </c>
      <c r="B44" s="36" t="s">
        <v>52</v>
      </c>
      <c r="C44" s="37" t="s">
        <v>15</v>
      </c>
      <c r="D44" s="19"/>
      <c r="E44" s="38"/>
      <c r="F44" s="38"/>
      <c r="G44" s="22"/>
      <c r="H44" s="39">
        <f>SUM(H32:H43)</f>
        <v>0</v>
      </c>
    </row>
    <row r="45" spans="1:8" x14ac:dyDescent="0.25">
      <c r="A45" s="33">
        <v>1</v>
      </c>
      <c r="B45" s="12" t="s">
        <v>53</v>
      </c>
      <c r="C45" s="34" t="s">
        <v>40</v>
      </c>
      <c r="D45" s="14">
        <v>8</v>
      </c>
      <c r="E45" s="16">
        <v>0</v>
      </c>
      <c r="F45" s="16">
        <f t="shared" ref="F45:F52" si="10">E45*D45</f>
        <v>0</v>
      </c>
      <c r="G45" s="17">
        <v>0.23</v>
      </c>
      <c r="H45" s="18">
        <f t="shared" ref="H45:H52" si="11">F45*1.23</f>
        <v>0</v>
      </c>
    </row>
    <row r="46" spans="1:8" x14ac:dyDescent="0.25">
      <c r="A46" s="33">
        <v>2</v>
      </c>
      <c r="B46" s="12" t="s">
        <v>54</v>
      </c>
      <c r="C46" s="34" t="s">
        <v>40</v>
      </c>
      <c r="D46" s="14">
        <v>11</v>
      </c>
      <c r="E46" s="16">
        <v>0</v>
      </c>
      <c r="F46" s="16">
        <f t="shared" si="10"/>
        <v>0</v>
      </c>
      <c r="G46" s="17">
        <v>0.23</v>
      </c>
      <c r="H46" s="18">
        <f t="shared" si="11"/>
        <v>0</v>
      </c>
    </row>
    <row r="47" spans="1:8" x14ac:dyDescent="0.25">
      <c r="A47" s="33">
        <v>3</v>
      </c>
      <c r="B47" s="12" t="s">
        <v>55</v>
      </c>
      <c r="C47" s="34" t="s">
        <v>40</v>
      </c>
      <c r="D47" s="14">
        <v>70</v>
      </c>
      <c r="E47" s="16">
        <v>0</v>
      </c>
      <c r="F47" s="16">
        <f t="shared" si="10"/>
        <v>0</v>
      </c>
      <c r="G47" s="17">
        <v>0.23</v>
      </c>
      <c r="H47" s="18">
        <f t="shared" si="11"/>
        <v>0</v>
      </c>
    </row>
    <row r="48" spans="1:8" x14ac:dyDescent="0.25">
      <c r="A48" s="33">
        <v>4</v>
      </c>
      <c r="B48" s="12" t="s">
        <v>56</v>
      </c>
      <c r="C48" s="34" t="s">
        <v>40</v>
      </c>
      <c r="D48" s="14">
        <f>2+50</f>
        <v>52</v>
      </c>
      <c r="E48" s="16">
        <v>0</v>
      </c>
      <c r="F48" s="16">
        <f t="shared" si="10"/>
        <v>0</v>
      </c>
      <c r="G48" s="17">
        <v>0.23</v>
      </c>
      <c r="H48" s="18">
        <f t="shared" si="11"/>
        <v>0</v>
      </c>
    </row>
    <row r="49" spans="1:8" x14ac:dyDescent="0.25">
      <c r="A49" s="33">
        <v>5</v>
      </c>
      <c r="B49" s="12" t="s">
        <v>57</v>
      </c>
      <c r="C49" s="34" t="s">
        <v>40</v>
      </c>
      <c r="D49" s="14">
        <v>16</v>
      </c>
      <c r="E49" s="16">
        <v>0</v>
      </c>
      <c r="F49" s="16">
        <f t="shared" si="10"/>
        <v>0</v>
      </c>
      <c r="G49" s="17">
        <v>0.23</v>
      </c>
      <c r="H49" s="18">
        <f t="shared" si="11"/>
        <v>0</v>
      </c>
    </row>
    <row r="50" spans="1:8" x14ac:dyDescent="0.25">
      <c r="A50" s="33">
        <v>6</v>
      </c>
      <c r="B50" s="12" t="s">
        <v>58</v>
      </c>
      <c r="C50" s="34" t="s">
        <v>40</v>
      </c>
      <c r="D50" s="14">
        <v>3</v>
      </c>
      <c r="E50" s="16">
        <v>0</v>
      </c>
      <c r="F50" s="16">
        <f t="shared" si="10"/>
        <v>0</v>
      </c>
      <c r="G50" s="17">
        <v>0.23</v>
      </c>
      <c r="H50" s="18">
        <f t="shared" si="11"/>
        <v>0</v>
      </c>
    </row>
    <row r="51" spans="1:8" x14ac:dyDescent="0.25">
      <c r="A51" s="13">
        <v>7</v>
      </c>
      <c r="B51" s="12" t="s">
        <v>59</v>
      </c>
      <c r="C51" s="34" t="s">
        <v>40</v>
      </c>
      <c r="D51" s="14">
        <v>2</v>
      </c>
      <c r="E51" s="16">
        <v>0</v>
      </c>
      <c r="F51" s="16">
        <f t="shared" si="10"/>
        <v>0</v>
      </c>
      <c r="G51" s="17">
        <v>0.23</v>
      </c>
      <c r="H51" s="18">
        <f t="shared" si="11"/>
        <v>0</v>
      </c>
    </row>
    <row r="52" spans="1:8" x14ac:dyDescent="0.25">
      <c r="A52" s="13">
        <v>8</v>
      </c>
      <c r="B52" s="12" t="s">
        <v>60</v>
      </c>
      <c r="C52" s="34" t="s">
        <v>40</v>
      </c>
      <c r="D52" s="14">
        <v>2</v>
      </c>
      <c r="E52" s="16">
        <v>0</v>
      </c>
      <c r="F52" s="16">
        <f t="shared" si="10"/>
        <v>0</v>
      </c>
      <c r="G52" s="17">
        <v>0.23</v>
      </c>
      <c r="H52" s="18">
        <f t="shared" si="11"/>
        <v>0</v>
      </c>
    </row>
    <row r="53" spans="1:8" ht="15.75" thickBot="1" x14ac:dyDescent="0.3">
      <c r="A53" s="24">
        <v>7</v>
      </c>
      <c r="B53" s="25" t="s">
        <v>61</v>
      </c>
      <c r="C53" s="19" t="s">
        <v>15</v>
      </c>
      <c r="D53" s="19"/>
      <c r="E53" s="40"/>
      <c r="F53" s="40"/>
      <c r="G53" s="28"/>
      <c r="H53" s="32">
        <f>SUM(H45:H52)</f>
        <v>0</v>
      </c>
    </row>
    <row r="54" spans="1:8" x14ac:dyDescent="0.25">
      <c r="A54" s="33">
        <v>1</v>
      </c>
      <c r="B54" s="41" t="s">
        <v>62</v>
      </c>
      <c r="C54" s="34" t="s">
        <v>40</v>
      </c>
      <c r="D54" s="14">
        <v>6</v>
      </c>
      <c r="E54" s="16">
        <v>0</v>
      </c>
      <c r="F54" s="16">
        <f t="shared" ref="F54:F65" si="12">E54*D54</f>
        <v>0</v>
      </c>
      <c r="G54" s="17">
        <v>0.23</v>
      </c>
      <c r="H54" s="18">
        <f t="shared" ref="H54:H65" si="13">F54*1.23</f>
        <v>0</v>
      </c>
    </row>
    <row r="55" spans="1:8" x14ac:dyDescent="0.25">
      <c r="A55" s="33">
        <v>2</v>
      </c>
      <c r="B55" s="41" t="s">
        <v>63</v>
      </c>
      <c r="C55" s="34" t="s">
        <v>40</v>
      </c>
      <c r="D55" s="14">
        <v>2</v>
      </c>
      <c r="E55" s="16">
        <v>0</v>
      </c>
      <c r="F55" s="16">
        <f t="shared" si="12"/>
        <v>0</v>
      </c>
      <c r="G55" s="17">
        <v>0.23</v>
      </c>
      <c r="H55" s="18">
        <f t="shared" si="13"/>
        <v>0</v>
      </c>
    </row>
    <row r="56" spans="1:8" x14ac:dyDescent="0.25">
      <c r="A56" s="33">
        <v>3</v>
      </c>
      <c r="B56" s="41" t="s">
        <v>64</v>
      </c>
      <c r="C56" s="34" t="s">
        <v>40</v>
      </c>
      <c r="D56" s="14">
        <v>4</v>
      </c>
      <c r="E56" s="16">
        <v>0</v>
      </c>
      <c r="F56" s="16">
        <f t="shared" si="12"/>
        <v>0</v>
      </c>
      <c r="G56" s="17">
        <v>0.23</v>
      </c>
      <c r="H56" s="18">
        <f t="shared" si="13"/>
        <v>0</v>
      </c>
    </row>
    <row r="57" spans="1:8" x14ac:dyDescent="0.25">
      <c r="A57" s="33">
        <v>4</v>
      </c>
      <c r="B57" s="41" t="s">
        <v>65</v>
      </c>
      <c r="C57" s="34" t="s">
        <v>40</v>
      </c>
      <c r="D57" s="14">
        <v>2</v>
      </c>
      <c r="E57" s="16">
        <v>0</v>
      </c>
      <c r="F57" s="16">
        <f t="shared" si="12"/>
        <v>0</v>
      </c>
      <c r="G57" s="17">
        <v>0.23</v>
      </c>
      <c r="H57" s="18">
        <f t="shared" si="13"/>
        <v>0</v>
      </c>
    </row>
    <row r="58" spans="1:8" x14ac:dyDescent="0.25">
      <c r="A58" s="33">
        <v>5</v>
      </c>
      <c r="B58" s="41" t="s">
        <v>66</v>
      </c>
      <c r="C58" s="34" t="s">
        <v>40</v>
      </c>
      <c r="D58" s="14">
        <v>10</v>
      </c>
      <c r="E58" s="16">
        <v>0</v>
      </c>
      <c r="F58" s="16">
        <f t="shared" si="12"/>
        <v>0</v>
      </c>
      <c r="G58" s="17">
        <v>0.23</v>
      </c>
      <c r="H58" s="18">
        <f t="shared" si="13"/>
        <v>0</v>
      </c>
    </row>
    <row r="59" spans="1:8" x14ac:dyDescent="0.25">
      <c r="A59" s="33">
        <v>6</v>
      </c>
      <c r="B59" s="41" t="s">
        <v>67</v>
      </c>
      <c r="C59" s="34" t="s">
        <v>40</v>
      </c>
      <c r="D59" s="14">
        <v>5</v>
      </c>
      <c r="E59" s="16">
        <v>0</v>
      </c>
      <c r="F59" s="16">
        <f t="shared" si="12"/>
        <v>0</v>
      </c>
      <c r="G59" s="17">
        <v>0.23</v>
      </c>
      <c r="H59" s="18">
        <f t="shared" si="13"/>
        <v>0</v>
      </c>
    </row>
    <row r="60" spans="1:8" x14ac:dyDescent="0.25">
      <c r="A60" s="33">
        <v>7</v>
      </c>
      <c r="B60" s="41" t="s">
        <v>68</v>
      </c>
      <c r="C60" s="34" t="s">
        <v>40</v>
      </c>
      <c r="D60" s="14">
        <v>4</v>
      </c>
      <c r="E60" s="16">
        <v>0</v>
      </c>
      <c r="F60" s="16">
        <f t="shared" si="12"/>
        <v>0</v>
      </c>
      <c r="G60" s="17">
        <v>0.23</v>
      </c>
      <c r="H60" s="18">
        <f t="shared" si="13"/>
        <v>0</v>
      </c>
    </row>
    <row r="61" spans="1:8" x14ac:dyDescent="0.25">
      <c r="A61" s="33">
        <v>8</v>
      </c>
      <c r="B61" s="12" t="s">
        <v>69</v>
      </c>
      <c r="C61" s="34" t="s">
        <v>40</v>
      </c>
      <c r="D61" s="14">
        <v>1</v>
      </c>
      <c r="E61" s="16">
        <v>0</v>
      </c>
      <c r="F61" s="16">
        <f t="shared" si="12"/>
        <v>0</v>
      </c>
      <c r="G61" s="17">
        <v>0.23</v>
      </c>
      <c r="H61" s="18">
        <f t="shared" si="13"/>
        <v>0</v>
      </c>
    </row>
    <row r="62" spans="1:8" x14ac:dyDescent="0.25">
      <c r="A62" s="33">
        <v>9</v>
      </c>
      <c r="B62" s="12" t="s">
        <v>70</v>
      </c>
      <c r="C62" s="34" t="s">
        <v>40</v>
      </c>
      <c r="D62" s="14">
        <v>5</v>
      </c>
      <c r="E62" s="16">
        <v>0</v>
      </c>
      <c r="F62" s="16">
        <f t="shared" si="12"/>
        <v>0</v>
      </c>
      <c r="G62" s="17">
        <v>0.23</v>
      </c>
      <c r="H62" s="18">
        <f t="shared" si="13"/>
        <v>0</v>
      </c>
    </row>
    <row r="63" spans="1:8" x14ac:dyDescent="0.25">
      <c r="A63" s="33">
        <v>10</v>
      </c>
      <c r="B63" s="12" t="s">
        <v>71</v>
      </c>
      <c r="C63" s="34" t="s">
        <v>40</v>
      </c>
      <c r="D63" s="14">
        <v>5</v>
      </c>
      <c r="E63" s="16">
        <v>0</v>
      </c>
      <c r="F63" s="16">
        <f t="shared" si="12"/>
        <v>0</v>
      </c>
      <c r="G63" s="17">
        <v>0.23</v>
      </c>
      <c r="H63" s="18">
        <f t="shared" si="13"/>
        <v>0</v>
      </c>
    </row>
    <row r="64" spans="1:8" x14ac:dyDescent="0.25">
      <c r="A64" s="33">
        <v>11</v>
      </c>
      <c r="B64" s="12" t="s">
        <v>72</v>
      </c>
      <c r="C64" s="34" t="s">
        <v>40</v>
      </c>
      <c r="D64" s="14">
        <v>3</v>
      </c>
      <c r="E64" s="16">
        <v>0</v>
      </c>
      <c r="F64" s="16">
        <f t="shared" si="12"/>
        <v>0</v>
      </c>
      <c r="G64" s="17">
        <v>0.23</v>
      </c>
      <c r="H64" s="18">
        <f t="shared" si="13"/>
        <v>0</v>
      </c>
    </row>
    <row r="65" spans="1:8" x14ac:dyDescent="0.25">
      <c r="A65" s="13">
        <v>12</v>
      </c>
      <c r="B65" s="12" t="s">
        <v>73</v>
      </c>
      <c r="C65" s="34" t="s">
        <v>40</v>
      </c>
      <c r="D65" s="14">
        <v>1</v>
      </c>
      <c r="E65" s="16">
        <v>0</v>
      </c>
      <c r="F65" s="16">
        <f t="shared" si="12"/>
        <v>0</v>
      </c>
      <c r="G65" s="17">
        <v>0.23</v>
      </c>
      <c r="H65" s="18">
        <f t="shared" si="13"/>
        <v>0</v>
      </c>
    </row>
    <row r="66" spans="1:8" ht="15.75" thickBot="1" x14ac:dyDescent="0.3">
      <c r="A66" s="24">
        <v>8</v>
      </c>
      <c r="B66" s="25" t="s">
        <v>74</v>
      </c>
      <c r="C66" s="19" t="s">
        <v>15</v>
      </c>
      <c r="D66" s="19"/>
      <c r="E66" s="40"/>
      <c r="F66" s="40"/>
      <c r="G66" s="28"/>
      <c r="H66" s="32">
        <f>SUM(H54:H65)</f>
        <v>0</v>
      </c>
    </row>
    <row r="67" spans="1:8" x14ac:dyDescent="0.25">
      <c r="A67" s="33">
        <v>1</v>
      </c>
      <c r="B67" s="42" t="s">
        <v>75</v>
      </c>
      <c r="C67" s="34" t="s">
        <v>40</v>
      </c>
      <c r="D67" s="14">
        <v>1</v>
      </c>
      <c r="E67" s="15">
        <v>0</v>
      </c>
      <c r="F67" s="16">
        <f t="shared" ref="F67:F81" si="14">E67*D67</f>
        <v>0</v>
      </c>
      <c r="G67" s="17">
        <v>0.23</v>
      </c>
      <c r="H67" s="18">
        <f t="shared" ref="H67:H81" si="15">F67*1.23</f>
        <v>0</v>
      </c>
    </row>
    <row r="68" spans="1:8" x14ac:dyDescent="0.25">
      <c r="A68" s="33">
        <v>2</v>
      </c>
      <c r="B68" s="42" t="s">
        <v>76</v>
      </c>
      <c r="C68" s="34" t="s">
        <v>40</v>
      </c>
      <c r="D68" s="14">
        <v>1</v>
      </c>
      <c r="E68" s="15">
        <v>0</v>
      </c>
      <c r="F68" s="16">
        <f t="shared" si="14"/>
        <v>0</v>
      </c>
      <c r="G68" s="17">
        <v>0.23</v>
      </c>
      <c r="H68" s="18">
        <f t="shared" si="15"/>
        <v>0</v>
      </c>
    </row>
    <row r="69" spans="1:8" x14ac:dyDescent="0.25">
      <c r="A69" s="33">
        <v>3</v>
      </c>
      <c r="B69" s="42" t="s">
        <v>77</v>
      </c>
      <c r="C69" s="34" t="s">
        <v>40</v>
      </c>
      <c r="D69" s="14">
        <v>4</v>
      </c>
      <c r="E69" s="15">
        <v>0</v>
      </c>
      <c r="F69" s="16">
        <f t="shared" si="14"/>
        <v>0</v>
      </c>
      <c r="G69" s="17">
        <v>0.23</v>
      </c>
      <c r="H69" s="18">
        <f t="shared" si="15"/>
        <v>0</v>
      </c>
    </row>
    <row r="70" spans="1:8" x14ac:dyDescent="0.25">
      <c r="A70" s="33">
        <v>4</v>
      </c>
      <c r="B70" s="42" t="s">
        <v>78</v>
      </c>
      <c r="C70" s="34" t="s">
        <v>40</v>
      </c>
      <c r="D70" s="14">
        <v>5</v>
      </c>
      <c r="E70" s="15">
        <v>0</v>
      </c>
      <c r="F70" s="16">
        <f t="shared" si="14"/>
        <v>0</v>
      </c>
      <c r="G70" s="17">
        <v>0.23</v>
      </c>
      <c r="H70" s="18">
        <f t="shared" si="15"/>
        <v>0</v>
      </c>
    </row>
    <row r="71" spans="1:8" x14ac:dyDescent="0.25">
      <c r="A71" s="33">
        <v>5</v>
      </c>
      <c r="B71" s="42" t="s">
        <v>79</v>
      </c>
      <c r="C71" s="34" t="s">
        <v>40</v>
      </c>
      <c r="D71" s="14">
        <v>5</v>
      </c>
      <c r="E71" s="15">
        <v>0</v>
      </c>
      <c r="F71" s="16">
        <f t="shared" si="14"/>
        <v>0</v>
      </c>
      <c r="G71" s="17">
        <v>0.23</v>
      </c>
      <c r="H71" s="18">
        <f t="shared" si="15"/>
        <v>0</v>
      </c>
    </row>
    <row r="72" spans="1:8" x14ac:dyDescent="0.25">
      <c r="A72" s="33">
        <v>6</v>
      </c>
      <c r="B72" s="42" t="s">
        <v>80</v>
      </c>
      <c r="C72" s="34" t="s">
        <v>40</v>
      </c>
      <c r="D72" s="14">
        <v>10</v>
      </c>
      <c r="E72" s="15">
        <v>0</v>
      </c>
      <c r="F72" s="16">
        <f t="shared" si="14"/>
        <v>0</v>
      </c>
      <c r="G72" s="17">
        <v>0.23</v>
      </c>
      <c r="H72" s="18">
        <f t="shared" si="15"/>
        <v>0</v>
      </c>
    </row>
    <row r="73" spans="1:8" x14ac:dyDescent="0.25">
      <c r="A73" s="33">
        <v>7</v>
      </c>
      <c r="B73" s="42" t="s">
        <v>81</v>
      </c>
      <c r="C73" s="34" t="s">
        <v>40</v>
      </c>
      <c r="D73" s="14">
        <v>10</v>
      </c>
      <c r="E73" s="15">
        <v>0</v>
      </c>
      <c r="F73" s="16">
        <f t="shared" si="14"/>
        <v>0</v>
      </c>
      <c r="G73" s="17">
        <v>0.23</v>
      </c>
      <c r="H73" s="18">
        <f t="shared" si="15"/>
        <v>0</v>
      </c>
    </row>
    <row r="74" spans="1:8" x14ac:dyDescent="0.25">
      <c r="A74" s="33">
        <v>8</v>
      </c>
      <c r="B74" s="42" t="s">
        <v>82</v>
      </c>
      <c r="C74" s="34" t="s">
        <v>40</v>
      </c>
      <c r="D74" s="14">
        <v>10</v>
      </c>
      <c r="E74" s="15">
        <v>0</v>
      </c>
      <c r="F74" s="16">
        <f t="shared" si="14"/>
        <v>0</v>
      </c>
      <c r="G74" s="17">
        <v>0.23</v>
      </c>
      <c r="H74" s="18">
        <f t="shared" si="15"/>
        <v>0</v>
      </c>
    </row>
    <row r="75" spans="1:8" x14ac:dyDescent="0.25">
      <c r="A75" s="33">
        <v>9</v>
      </c>
      <c r="B75" s="42" t="s">
        <v>83</v>
      </c>
      <c r="C75" s="34" t="s">
        <v>40</v>
      </c>
      <c r="D75" s="14">
        <v>10</v>
      </c>
      <c r="E75" s="15">
        <v>0</v>
      </c>
      <c r="F75" s="16">
        <f t="shared" si="14"/>
        <v>0</v>
      </c>
      <c r="G75" s="17">
        <v>0.23</v>
      </c>
      <c r="H75" s="18">
        <f t="shared" si="15"/>
        <v>0</v>
      </c>
    </row>
    <row r="76" spans="1:8" x14ac:dyDescent="0.25">
      <c r="A76" s="33">
        <v>10</v>
      </c>
      <c r="B76" s="42" t="s">
        <v>84</v>
      </c>
      <c r="C76" s="34" t="s">
        <v>40</v>
      </c>
      <c r="D76" s="14">
        <v>6</v>
      </c>
      <c r="E76" s="15">
        <v>0</v>
      </c>
      <c r="F76" s="16">
        <f t="shared" si="14"/>
        <v>0</v>
      </c>
      <c r="G76" s="17">
        <v>0.23</v>
      </c>
      <c r="H76" s="18">
        <f t="shared" si="15"/>
        <v>0</v>
      </c>
    </row>
    <row r="77" spans="1:8" x14ac:dyDescent="0.25">
      <c r="A77" s="33">
        <v>11</v>
      </c>
      <c r="B77" s="42" t="s">
        <v>85</v>
      </c>
      <c r="C77" s="34" t="s">
        <v>40</v>
      </c>
      <c r="D77" s="14">
        <v>6</v>
      </c>
      <c r="E77" s="15">
        <v>0</v>
      </c>
      <c r="F77" s="16">
        <f t="shared" si="14"/>
        <v>0</v>
      </c>
      <c r="G77" s="17">
        <v>0.23</v>
      </c>
      <c r="H77" s="18">
        <f t="shared" si="15"/>
        <v>0</v>
      </c>
    </row>
    <row r="78" spans="1:8" x14ac:dyDescent="0.25">
      <c r="A78" s="33">
        <v>12</v>
      </c>
      <c r="B78" s="42" t="s">
        <v>86</v>
      </c>
      <c r="C78" s="34" t="s">
        <v>40</v>
      </c>
      <c r="D78" s="14">
        <v>15</v>
      </c>
      <c r="E78" s="15">
        <v>0</v>
      </c>
      <c r="F78" s="16">
        <f t="shared" si="14"/>
        <v>0</v>
      </c>
      <c r="G78" s="17">
        <v>0.23</v>
      </c>
      <c r="H78" s="18">
        <f t="shared" si="15"/>
        <v>0</v>
      </c>
    </row>
    <row r="79" spans="1:8" x14ac:dyDescent="0.25">
      <c r="A79" s="33">
        <v>13</v>
      </c>
      <c r="B79" s="42" t="s">
        <v>87</v>
      </c>
      <c r="C79" s="34" t="s">
        <v>40</v>
      </c>
      <c r="D79" s="14">
        <v>1</v>
      </c>
      <c r="E79" s="15">
        <v>0</v>
      </c>
      <c r="F79" s="16">
        <f t="shared" si="14"/>
        <v>0</v>
      </c>
      <c r="G79" s="17">
        <v>0.23</v>
      </c>
      <c r="H79" s="18">
        <f t="shared" si="15"/>
        <v>0</v>
      </c>
    </row>
    <row r="80" spans="1:8" x14ac:dyDescent="0.25">
      <c r="A80" s="33">
        <v>14</v>
      </c>
      <c r="B80" s="42" t="s">
        <v>88</v>
      </c>
      <c r="C80" s="34" t="s">
        <v>40</v>
      </c>
      <c r="D80" s="14">
        <v>1</v>
      </c>
      <c r="E80" s="15">
        <v>0</v>
      </c>
      <c r="F80" s="16">
        <f t="shared" si="14"/>
        <v>0</v>
      </c>
      <c r="G80" s="17">
        <v>0.23</v>
      </c>
      <c r="H80" s="18">
        <f t="shared" si="15"/>
        <v>0</v>
      </c>
    </row>
    <row r="81" spans="1:8" x14ac:dyDescent="0.25">
      <c r="A81" s="33">
        <v>15</v>
      </c>
      <c r="B81" s="42" t="s">
        <v>89</v>
      </c>
      <c r="C81" s="34" t="s">
        <v>40</v>
      </c>
      <c r="D81" s="14">
        <v>6</v>
      </c>
      <c r="E81" s="15">
        <v>0</v>
      </c>
      <c r="F81" s="16">
        <f t="shared" si="14"/>
        <v>0</v>
      </c>
      <c r="G81" s="17">
        <v>0.23</v>
      </c>
      <c r="H81" s="18">
        <f t="shared" si="15"/>
        <v>0</v>
      </c>
    </row>
    <row r="82" spans="1:8" ht="15.75" thickBot="1" x14ac:dyDescent="0.3">
      <c r="A82" s="24">
        <v>9</v>
      </c>
      <c r="B82" s="25" t="s">
        <v>90</v>
      </c>
      <c r="C82" s="19" t="s">
        <v>15</v>
      </c>
      <c r="D82" s="19"/>
      <c r="E82" s="43"/>
      <c r="F82" s="43"/>
      <c r="G82" s="28"/>
      <c r="H82" s="32">
        <f>SUM(H67:H81)</f>
        <v>0</v>
      </c>
    </row>
    <row r="83" spans="1:8" x14ac:dyDescent="0.25">
      <c r="A83" s="33">
        <v>1</v>
      </c>
      <c r="B83" s="41" t="s">
        <v>91</v>
      </c>
      <c r="C83" s="34" t="s">
        <v>40</v>
      </c>
      <c r="D83" s="14">
        <v>1</v>
      </c>
      <c r="E83" s="15">
        <v>0</v>
      </c>
      <c r="F83" s="16">
        <f t="shared" ref="F83:F100" si="16">E83*D83</f>
        <v>0</v>
      </c>
      <c r="G83" s="17">
        <v>0.23</v>
      </c>
      <c r="H83" s="18">
        <f t="shared" ref="H83:H100" si="17">F83*1.23</f>
        <v>0</v>
      </c>
    </row>
    <row r="84" spans="1:8" x14ac:dyDescent="0.25">
      <c r="A84" s="33">
        <v>2</v>
      </c>
      <c r="B84" s="41" t="s">
        <v>92</v>
      </c>
      <c r="C84" s="34" t="s">
        <v>40</v>
      </c>
      <c r="D84" s="14">
        <v>1</v>
      </c>
      <c r="E84" s="15">
        <v>0</v>
      </c>
      <c r="F84" s="16">
        <f t="shared" si="16"/>
        <v>0</v>
      </c>
      <c r="G84" s="17">
        <v>0.23</v>
      </c>
      <c r="H84" s="18">
        <f t="shared" si="17"/>
        <v>0</v>
      </c>
    </row>
    <row r="85" spans="1:8" x14ac:dyDescent="0.25">
      <c r="A85" s="33">
        <v>3</v>
      </c>
      <c r="B85" s="41" t="s">
        <v>93</v>
      </c>
      <c r="C85" s="34" t="s">
        <v>40</v>
      </c>
      <c r="D85" s="14">
        <v>5</v>
      </c>
      <c r="E85" s="15">
        <v>0</v>
      </c>
      <c r="F85" s="16">
        <f t="shared" si="16"/>
        <v>0</v>
      </c>
      <c r="G85" s="17">
        <v>0.23</v>
      </c>
      <c r="H85" s="18">
        <f t="shared" si="17"/>
        <v>0</v>
      </c>
    </row>
    <row r="86" spans="1:8" x14ac:dyDescent="0.25">
      <c r="A86" s="33">
        <v>4</v>
      </c>
      <c r="B86" s="41" t="s">
        <v>94</v>
      </c>
      <c r="C86" s="34" t="s">
        <v>40</v>
      </c>
      <c r="D86" s="14">
        <v>1</v>
      </c>
      <c r="E86" s="15">
        <v>0</v>
      </c>
      <c r="F86" s="16">
        <f t="shared" si="16"/>
        <v>0</v>
      </c>
      <c r="G86" s="17">
        <v>0.23</v>
      </c>
      <c r="H86" s="18">
        <f t="shared" si="17"/>
        <v>0</v>
      </c>
    </row>
    <row r="87" spans="1:8" x14ac:dyDescent="0.25">
      <c r="A87" s="33">
        <v>5</v>
      </c>
      <c r="B87" s="41" t="s">
        <v>95</v>
      </c>
      <c r="C87" s="34" t="s">
        <v>40</v>
      </c>
      <c r="D87" s="14">
        <v>10</v>
      </c>
      <c r="E87" s="15">
        <v>0</v>
      </c>
      <c r="F87" s="16">
        <f t="shared" si="16"/>
        <v>0</v>
      </c>
      <c r="G87" s="17">
        <v>0.23</v>
      </c>
      <c r="H87" s="18">
        <f t="shared" si="17"/>
        <v>0</v>
      </c>
    </row>
    <row r="88" spans="1:8" x14ac:dyDescent="0.25">
      <c r="A88" s="33">
        <v>6</v>
      </c>
      <c r="B88" s="41" t="s">
        <v>96</v>
      </c>
      <c r="C88" s="34" t="s">
        <v>40</v>
      </c>
      <c r="D88" s="14">
        <v>5</v>
      </c>
      <c r="E88" s="15">
        <v>0</v>
      </c>
      <c r="F88" s="16">
        <f t="shared" si="16"/>
        <v>0</v>
      </c>
      <c r="G88" s="17">
        <v>0.23</v>
      </c>
      <c r="H88" s="18">
        <f t="shared" si="17"/>
        <v>0</v>
      </c>
    </row>
    <row r="89" spans="1:8" x14ac:dyDescent="0.25">
      <c r="A89" s="33">
        <v>7</v>
      </c>
      <c r="B89" s="41" t="s">
        <v>97</v>
      </c>
      <c r="C89" s="34" t="s">
        <v>40</v>
      </c>
      <c r="D89" s="14">
        <v>1</v>
      </c>
      <c r="E89" s="15">
        <v>0</v>
      </c>
      <c r="F89" s="16">
        <f t="shared" si="16"/>
        <v>0</v>
      </c>
      <c r="G89" s="17">
        <v>0.23</v>
      </c>
      <c r="H89" s="18">
        <f t="shared" si="17"/>
        <v>0</v>
      </c>
    </row>
    <row r="90" spans="1:8" x14ac:dyDescent="0.25">
      <c r="A90" s="33">
        <v>8</v>
      </c>
      <c r="B90" s="41" t="s">
        <v>98</v>
      </c>
      <c r="C90" s="34" t="s">
        <v>40</v>
      </c>
      <c r="D90" s="14">
        <v>25</v>
      </c>
      <c r="E90" s="15">
        <v>0</v>
      </c>
      <c r="F90" s="16">
        <f t="shared" si="16"/>
        <v>0</v>
      </c>
      <c r="G90" s="17">
        <v>0.23</v>
      </c>
      <c r="H90" s="18">
        <f t="shared" si="17"/>
        <v>0</v>
      </c>
    </row>
    <row r="91" spans="1:8" x14ac:dyDescent="0.25">
      <c r="A91" s="33">
        <v>9</v>
      </c>
      <c r="B91" s="41" t="s">
        <v>99</v>
      </c>
      <c r="C91" s="34" t="s">
        <v>40</v>
      </c>
      <c r="D91" s="14">
        <v>10</v>
      </c>
      <c r="E91" s="15">
        <v>0</v>
      </c>
      <c r="F91" s="16">
        <f t="shared" si="16"/>
        <v>0</v>
      </c>
      <c r="G91" s="17">
        <v>0.23</v>
      </c>
      <c r="H91" s="18">
        <f t="shared" si="17"/>
        <v>0</v>
      </c>
    </row>
    <row r="92" spans="1:8" x14ac:dyDescent="0.25">
      <c r="A92" s="33">
        <v>10</v>
      </c>
      <c r="B92" s="41" t="s">
        <v>100</v>
      </c>
      <c r="C92" s="34" t="s">
        <v>40</v>
      </c>
      <c r="D92" s="14">
        <v>1</v>
      </c>
      <c r="E92" s="15">
        <v>0</v>
      </c>
      <c r="F92" s="16">
        <f t="shared" si="16"/>
        <v>0</v>
      </c>
      <c r="G92" s="17">
        <v>0.23</v>
      </c>
      <c r="H92" s="18">
        <f t="shared" si="17"/>
        <v>0</v>
      </c>
    </row>
    <row r="93" spans="1:8" x14ac:dyDescent="0.25">
      <c r="A93" s="33">
        <v>11</v>
      </c>
      <c r="B93" s="41" t="s">
        <v>101</v>
      </c>
      <c r="C93" s="34" t="s">
        <v>40</v>
      </c>
      <c r="D93" s="14">
        <v>1</v>
      </c>
      <c r="E93" s="15">
        <v>0</v>
      </c>
      <c r="F93" s="16">
        <f t="shared" si="16"/>
        <v>0</v>
      </c>
      <c r="G93" s="17">
        <v>0.23</v>
      </c>
      <c r="H93" s="18">
        <f t="shared" si="17"/>
        <v>0</v>
      </c>
    </row>
    <row r="94" spans="1:8" x14ac:dyDescent="0.25">
      <c r="A94" s="33">
        <v>12</v>
      </c>
      <c r="B94" s="41" t="s">
        <v>102</v>
      </c>
      <c r="C94" s="34" t="s">
        <v>40</v>
      </c>
      <c r="D94" s="14">
        <v>15</v>
      </c>
      <c r="E94" s="15">
        <v>0</v>
      </c>
      <c r="F94" s="16">
        <f t="shared" si="16"/>
        <v>0</v>
      </c>
      <c r="G94" s="17">
        <v>0.23</v>
      </c>
      <c r="H94" s="18">
        <f t="shared" si="17"/>
        <v>0</v>
      </c>
    </row>
    <row r="95" spans="1:8" x14ac:dyDescent="0.25">
      <c r="A95" s="33">
        <v>13</v>
      </c>
      <c r="B95" s="44" t="s">
        <v>103</v>
      </c>
      <c r="C95" s="34" t="s">
        <v>40</v>
      </c>
      <c r="D95" s="14">
        <v>10</v>
      </c>
      <c r="E95" s="15">
        <v>0</v>
      </c>
      <c r="F95" s="16">
        <f t="shared" si="16"/>
        <v>0</v>
      </c>
      <c r="G95" s="17">
        <v>0.23</v>
      </c>
      <c r="H95" s="18">
        <f t="shared" si="17"/>
        <v>0</v>
      </c>
    </row>
    <row r="96" spans="1:8" x14ac:dyDescent="0.25">
      <c r="A96" s="33">
        <v>14</v>
      </c>
      <c r="B96" s="45" t="s">
        <v>104</v>
      </c>
      <c r="C96" s="34" t="s">
        <v>40</v>
      </c>
      <c r="D96" s="14">
        <v>5</v>
      </c>
      <c r="E96" s="15">
        <v>0</v>
      </c>
      <c r="F96" s="16">
        <f t="shared" si="16"/>
        <v>0</v>
      </c>
      <c r="G96" s="17">
        <v>0.23</v>
      </c>
      <c r="H96" s="18">
        <f t="shared" si="17"/>
        <v>0</v>
      </c>
    </row>
    <row r="97" spans="1:8" x14ac:dyDescent="0.25">
      <c r="A97" s="33">
        <v>15</v>
      </c>
      <c r="B97" s="46" t="s">
        <v>105</v>
      </c>
      <c r="C97" s="34" t="s">
        <v>40</v>
      </c>
      <c r="D97" s="14">
        <v>2</v>
      </c>
      <c r="E97" s="15">
        <v>0</v>
      </c>
      <c r="F97" s="16">
        <f t="shared" si="16"/>
        <v>0</v>
      </c>
      <c r="G97" s="17">
        <v>0.23</v>
      </c>
      <c r="H97" s="18">
        <f t="shared" si="17"/>
        <v>0</v>
      </c>
    </row>
    <row r="98" spans="1:8" x14ac:dyDescent="0.25">
      <c r="A98" s="33">
        <v>16</v>
      </c>
      <c r="B98" s="41" t="s">
        <v>106</v>
      </c>
      <c r="C98" s="34" t="s">
        <v>40</v>
      </c>
      <c r="D98" s="14">
        <v>1</v>
      </c>
      <c r="E98" s="15">
        <v>0</v>
      </c>
      <c r="F98" s="16">
        <f t="shared" si="16"/>
        <v>0</v>
      </c>
      <c r="G98" s="17">
        <v>0.23</v>
      </c>
      <c r="H98" s="18">
        <f t="shared" si="17"/>
        <v>0</v>
      </c>
    </row>
    <row r="99" spans="1:8" x14ac:dyDescent="0.25">
      <c r="A99" s="33">
        <v>17</v>
      </c>
      <c r="B99" s="41" t="s">
        <v>107</v>
      </c>
      <c r="C99" s="34" t="s">
        <v>40</v>
      </c>
      <c r="D99" s="14">
        <v>1</v>
      </c>
      <c r="E99" s="15">
        <v>0</v>
      </c>
      <c r="F99" s="16">
        <f t="shared" si="16"/>
        <v>0</v>
      </c>
      <c r="G99" s="17">
        <v>0.23</v>
      </c>
      <c r="H99" s="18">
        <f t="shared" si="17"/>
        <v>0</v>
      </c>
    </row>
    <row r="100" spans="1:8" x14ac:dyDescent="0.25">
      <c r="A100" s="13">
        <v>18</v>
      </c>
      <c r="B100" s="41" t="s">
        <v>108</v>
      </c>
      <c r="C100" s="34" t="s">
        <v>40</v>
      </c>
      <c r="D100" s="14">
        <v>1</v>
      </c>
      <c r="E100" s="15">
        <v>0</v>
      </c>
      <c r="F100" s="16">
        <f t="shared" si="16"/>
        <v>0</v>
      </c>
      <c r="G100" s="17">
        <v>0.23</v>
      </c>
      <c r="H100" s="18">
        <f t="shared" si="17"/>
        <v>0</v>
      </c>
    </row>
    <row r="101" spans="1:8" ht="15.75" thickBot="1" x14ac:dyDescent="0.3">
      <c r="A101" s="24">
        <v>10</v>
      </c>
      <c r="B101" s="25" t="s">
        <v>109</v>
      </c>
      <c r="C101" s="19" t="s">
        <v>15</v>
      </c>
      <c r="D101" s="19"/>
      <c r="E101" s="31"/>
      <c r="F101" s="47"/>
      <c r="G101" s="48"/>
      <c r="H101" s="32">
        <f>SUM(H83:H100)</f>
        <v>0</v>
      </c>
    </row>
    <row r="102" spans="1:8" x14ac:dyDescent="0.25">
      <c r="A102" s="33">
        <v>1</v>
      </c>
      <c r="B102" s="42" t="s">
        <v>110</v>
      </c>
      <c r="C102" s="49" t="s">
        <v>40</v>
      </c>
      <c r="D102" s="14">
        <v>20</v>
      </c>
      <c r="E102" s="15">
        <v>0</v>
      </c>
      <c r="F102" s="16">
        <f t="shared" ref="F102:F120" si="18">E102*D102</f>
        <v>0</v>
      </c>
      <c r="G102" s="17">
        <v>0.23</v>
      </c>
      <c r="H102" s="18">
        <f t="shared" ref="H102:H120" si="19">F102*1.23</f>
        <v>0</v>
      </c>
    </row>
    <row r="103" spans="1:8" x14ac:dyDescent="0.25">
      <c r="A103" s="33">
        <v>2</v>
      </c>
      <c r="B103" s="42" t="s">
        <v>111</v>
      </c>
      <c r="C103" s="49" t="s">
        <v>40</v>
      </c>
      <c r="D103" s="14">
        <v>40</v>
      </c>
      <c r="E103" s="15">
        <v>0</v>
      </c>
      <c r="F103" s="16">
        <f t="shared" si="18"/>
        <v>0</v>
      </c>
      <c r="G103" s="17">
        <v>0.23</v>
      </c>
      <c r="H103" s="18">
        <f t="shared" si="19"/>
        <v>0</v>
      </c>
    </row>
    <row r="104" spans="1:8" x14ac:dyDescent="0.25">
      <c r="A104" s="33">
        <v>3</v>
      </c>
      <c r="B104" s="12" t="s">
        <v>112</v>
      </c>
      <c r="C104" s="34" t="s">
        <v>40</v>
      </c>
      <c r="D104" s="14">
        <v>400</v>
      </c>
      <c r="E104" s="15">
        <v>0</v>
      </c>
      <c r="F104" s="16">
        <f t="shared" si="18"/>
        <v>0</v>
      </c>
      <c r="G104" s="17">
        <v>0.23</v>
      </c>
      <c r="H104" s="18">
        <f t="shared" si="19"/>
        <v>0</v>
      </c>
    </row>
    <row r="105" spans="1:8" x14ac:dyDescent="0.25">
      <c r="A105" s="33">
        <v>4</v>
      </c>
      <c r="B105" s="12" t="s">
        <v>113</v>
      </c>
      <c r="C105" s="34" t="s">
        <v>40</v>
      </c>
      <c r="D105" s="14">
        <v>2</v>
      </c>
      <c r="E105" s="15">
        <v>0</v>
      </c>
      <c r="F105" s="16">
        <f t="shared" si="18"/>
        <v>0</v>
      </c>
      <c r="G105" s="17">
        <v>0.23</v>
      </c>
      <c r="H105" s="18">
        <f t="shared" si="19"/>
        <v>0</v>
      </c>
    </row>
    <row r="106" spans="1:8" x14ac:dyDescent="0.25">
      <c r="A106" s="33">
        <v>5</v>
      </c>
      <c r="B106" s="12" t="s">
        <v>114</v>
      </c>
      <c r="C106" s="34" t="s">
        <v>40</v>
      </c>
      <c r="D106" s="14">
        <v>20</v>
      </c>
      <c r="E106" s="15">
        <v>0</v>
      </c>
      <c r="F106" s="16">
        <f t="shared" si="18"/>
        <v>0</v>
      </c>
      <c r="G106" s="17">
        <v>0.23</v>
      </c>
      <c r="H106" s="18">
        <f t="shared" si="19"/>
        <v>0</v>
      </c>
    </row>
    <row r="107" spans="1:8" x14ac:dyDescent="0.25">
      <c r="A107" s="33">
        <v>6</v>
      </c>
      <c r="B107" s="12" t="s">
        <v>115</v>
      </c>
      <c r="C107" s="34" t="s">
        <v>40</v>
      </c>
      <c r="D107" s="14">
        <v>2</v>
      </c>
      <c r="E107" s="15">
        <v>0</v>
      </c>
      <c r="F107" s="16">
        <f t="shared" si="18"/>
        <v>0</v>
      </c>
      <c r="G107" s="17">
        <v>0.23</v>
      </c>
      <c r="H107" s="18">
        <f t="shared" si="19"/>
        <v>0</v>
      </c>
    </row>
    <row r="108" spans="1:8" x14ac:dyDescent="0.25">
      <c r="A108" s="33">
        <v>7</v>
      </c>
      <c r="B108" s="12" t="s">
        <v>116</v>
      </c>
      <c r="C108" s="34" t="s">
        <v>40</v>
      </c>
      <c r="D108" s="14">
        <v>10</v>
      </c>
      <c r="E108" s="15">
        <v>0</v>
      </c>
      <c r="F108" s="16">
        <f t="shared" si="18"/>
        <v>0</v>
      </c>
      <c r="G108" s="17">
        <v>0.23</v>
      </c>
      <c r="H108" s="18">
        <f t="shared" si="19"/>
        <v>0</v>
      </c>
    </row>
    <row r="109" spans="1:8" x14ac:dyDescent="0.25">
      <c r="A109" s="33">
        <v>8</v>
      </c>
      <c r="B109" s="12" t="s">
        <v>117</v>
      </c>
      <c r="C109" s="34" t="s">
        <v>40</v>
      </c>
      <c r="D109" s="14">
        <v>20</v>
      </c>
      <c r="E109" s="15">
        <v>0</v>
      </c>
      <c r="F109" s="16">
        <f t="shared" si="18"/>
        <v>0</v>
      </c>
      <c r="G109" s="17">
        <v>0.23</v>
      </c>
      <c r="H109" s="18">
        <f t="shared" si="19"/>
        <v>0</v>
      </c>
    </row>
    <row r="110" spans="1:8" x14ac:dyDescent="0.25">
      <c r="A110" s="33">
        <v>9</v>
      </c>
      <c r="B110" s="12" t="s">
        <v>118</v>
      </c>
      <c r="C110" s="34" t="s">
        <v>40</v>
      </c>
      <c r="D110" s="14">
        <v>30</v>
      </c>
      <c r="E110" s="15">
        <v>0</v>
      </c>
      <c r="F110" s="16">
        <f t="shared" si="18"/>
        <v>0</v>
      </c>
      <c r="G110" s="17">
        <v>0.23</v>
      </c>
      <c r="H110" s="18">
        <f t="shared" si="19"/>
        <v>0</v>
      </c>
    </row>
    <row r="111" spans="1:8" x14ac:dyDescent="0.25">
      <c r="A111" s="33">
        <v>10</v>
      </c>
      <c r="B111" s="12" t="s">
        <v>119</v>
      </c>
      <c r="C111" s="34" t="s">
        <v>40</v>
      </c>
      <c r="D111" s="14">
        <v>1</v>
      </c>
      <c r="E111" s="15">
        <v>0</v>
      </c>
      <c r="F111" s="16">
        <f t="shared" si="18"/>
        <v>0</v>
      </c>
      <c r="G111" s="17">
        <v>0.23</v>
      </c>
      <c r="H111" s="18">
        <f t="shared" si="19"/>
        <v>0</v>
      </c>
    </row>
    <row r="112" spans="1:8" x14ac:dyDescent="0.25">
      <c r="A112" s="33">
        <v>11</v>
      </c>
      <c r="B112" s="12" t="s">
        <v>120</v>
      </c>
      <c r="C112" s="34" t="s">
        <v>40</v>
      </c>
      <c r="D112" s="14">
        <v>1</v>
      </c>
      <c r="E112" s="15">
        <v>0</v>
      </c>
      <c r="F112" s="16">
        <f t="shared" si="18"/>
        <v>0</v>
      </c>
      <c r="G112" s="17">
        <v>0.23</v>
      </c>
      <c r="H112" s="18">
        <f t="shared" si="19"/>
        <v>0</v>
      </c>
    </row>
    <row r="113" spans="1:8" x14ac:dyDescent="0.25">
      <c r="A113" s="33">
        <v>12</v>
      </c>
      <c r="B113" s="12" t="s">
        <v>121</v>
      </c>
      <c r="C113" s="34" t="s">
        <v>40</v>
      </c>
      <c r="D113" s="14">
        <v>15</v>
      </c>
      <c r="E113" s="15">
        <v>0</v>
      </c>
      <c r="F113" s="16">
        <f t="shared" si="18"/>
        <v>0</v>
      </c>
      <c r="G113" s="17">
        <v>0.23</v>
      </c>
      <c r="H113" s="18">
        <f t="shared" si="19"/>
        <v>0</v>
      </c>
    </row>
    <row r="114" spans="1:8" x14ac:dyDescent="0.25">
      <c r="A114" s="33">
        <v>13</v>
      </c>
      <c r="B114" s="12" t="s">
        <v>122</v>
      </c>
      <c r="C114" s="34" t="s">
        <v>40</v>
      </c>
      <c r="D114" s="14">
        <v>15</v>
      </c>
      <c r="E114" s="15">
        <v>0</v>
      </c>
      <c r="F114" s="16">
        <f t="shared" si="18"/>
        <v>0</v>
      </c>
      <c r="G114" s="17">
        <v>0.23</v>
      </c>
      <c r="H114" s="18">
        <f t="shared" si="19"/>
        <v>0</v>
      </c>
    </row>
    <row r="115" spans="1:8" x14ac:dyDescent="0.25">
      <c r="A115" s="33">
        <v>14</v>
      </c>
      <c r="B115" s="12" t="s">
        <v>123</v>
      </c>
      <c r="C115" s="34" t="s">
        <v>40</v>
      </c>
      <c r="D115" s="14">
        <v>40</v>
      </c>
      <c r="E115" s="15">
        <v>0</v>
      </c>
      <c r="F115" s="16">
        <f t="shared" si="18"/>
        <v>0</v>
      </c>
      <c r="G115" s="17">
        <v>0.23</v>
      </c>
      <c r="H115" s="18">
        <f t="shared" si="19"/>
        <v>0</v>
      </c>
    </row>
    <row r="116" spans="1:8" x14ac:dyDescent="0.25">
      <c r="A116" s="33">
        <v>15</v>
      </c>
      <c r="B116" s="12" t="s">
        <v>124</v>
      </c>
      <c r="C116" s="34" t="s">
        <v>40</v>
      </c>
      <c r="D116" s="14">
        <v>2</v>
      </c>
      <c r="E116" s="15">
        <v>0</v>
      </c>
      <c r="F116" s="16">
        <f t="shared" si="18"/>
        <v>0</v>
      </c>
      <c r="G116" s="17">
        <v>0.23</v>
      </c>
      <c r="H116" s="18">
        <f t="shared" si="19"/>
        <v>0</v>
      </c>
    </row>
    <row r="117" spans="1:8" x14ac:dyDescent="0.25">
      <c r="A117" s="33">
        <v>16</v>
      </c>
      <c r="B117" s="12" t="s">
        <v>125</v>
      </c>
      <c r="C117" s="34" t="s">
        <v>40</v>
      </c>
      <c r="D117" s="14">
        <v>6</v>
      </c>
      <c r="E117" s="15">
        <v>0</v>
      </c>
      <c r="F117" s="16">
        <f t="shared" si="18"/>
        <v>0</v>
      </c>
      <c r="G117" s="17">
        <v>0.23</v>
      </c>
      <c r="H117" s="18">
        <f t="shared" si="19"/>
        <v>0</v>
      </c>
    </row>
    <row r="118" spans="1:8" x14ac:dyDescent="0.25">
      <c r="A118" s="33">
        <v>17</v>
      </c>
      <c r="B118" s="12" t="s">
        <v>126</v>
      </c>
      <c r="C118" s="34" t="s">
        <v>40</v>
      </c>
      <c r="D118" s="14">
        <v>20</v>
      </c>
      <c r="E118" s="15">
        <v>0</v>
      </c>
      <c r="F118" s="16">
        <f t="shared" si="18"/>
        <v>0</v>
      </c>
      <c r="G118" s="17">
        <v>0.23</v>
      </c>
      <c r="H118" s="18">
        <f t="shared" si="19"/>
        <v>0</v>
      </c>
    </row>
    <row r="119" spans="1:8" x14ac:dyDescent="0.25">
      <c r="A119" s="13">
        <v>18</v>
      </c>
      <c r="B119" s="12" t="s">
        <v>127</v>
      </c>
      <c r="C119" s="34" t="s">
        <v>40</v>
      </c>
      <c r="D119" s="14">
        <v>1</v>
      </c>
      <c r="E119" s="15">
        <v>0</v>
      </c>
      <c r="F119" s="16">
        <f t="shared" si="18"/>
        <v>0</v>
      </c>
      <c r="G119" s="17">
        <v>0.23</v>
      </c>
      <c r="H119" s="18">
        <f t="shared" si="19"/>
        <v>0</v>
      </c>
    </row>
    <row r="120" spans="1:8" x14ac:dyDescent="0.25">
      <c r="A120" s="13">
        <v>19</v>
      </c>
      <c r="B120" s="12" t="s">
        <v>128</v>
      </c>
      <c r="C120" s="34" t="s">
        <v>40</v>
      </c>
      <c r="D120" s="14">
        <v>1</v>
      </c>
      <c r="E120" s="15">
        <v>0</v>
      </c>
      <c r="F120" s="16">
        <f t="shared" si="18"/>
        <v>0</v>
      </c>
      <c r="G120" s="17">
        <v>0.23</v>
      </c>
      <c r="H120" s="18">
        <f t="shared" si="19"/>
        <v>0</v>
      </c>
    </row>
    <row r="121" spans="1:8" ht="15.75" thickBot="1" x14ac:dyDescent="0.3">
      <c r="A121" s="24">
        <v>11</v>
      </c>
      <c r="B121" s="25" t="s">
        <v>129</v>
      </c>
      <c r="C121" s="19" t="s">
        <v>15</v>
      </c>
      <c r="D121" s="19"/>
      <c r="E121" s="43"/>
      <c r="F121" s="50"/>
      <c r="G121" s="48"/>
      <c r="H121" s="32">
        <f>SUM(H102:H120)</f>
        <v>0</v>
      </c>
    </row>
    <row r="122" spans="1:8" x14ac:dyDescent="0.25">
      <c r="A122" s="33">
        <v>1</v>
      </c>
      <c r="B122" s="42" t="s">
        <v>130</v>
      </c>
      <c r="C122" s="49" t="s">
        <v>40</v>
      </c>
      <c r="D122" s="14">
        <v>2</v>
      </c>
      <c r="E122" s="15">
        <v>0</v>
      </c>
      <c r="F122" s="16">
        <f t="shared" ref="F122:F134" si="20">E122*D122</f>
        <v>0</v>
      </c>
      <c r="G122" s="17">
        <v>0.23</v>
      </c>
      <c r="H122" s="18">
        <f t="shared" ref="H122:H134" si="21">F122*1.23</f>
        <v>0</v>
      </c>
    </row>
    <row r="123" spans="1:8" x14ac:dyDescent="0.25">
      <c r="A123" s="33">
        <v>2</v>
      </c>
      <c r="B123" s="42" t="s">
        <v>131</v>
      </c>
      <c r="C123" s="34" t="s">
        <v>40</v>
      </c>
      <c r="D123" s="14">
        <v>2</v>
      </c>
      <c r="E123" s="15">
        <v>0</v>
      </c>
      <c r="F123" s="16">
        <f t="shared" si="20"/>
        <v>0</v>
      </c>
      <c r="G123" s="17">
        <v>0.23</v>
      </c>
      <c r="H123" s="18">
        <f t="shared" si="21"/>
        <v>0</v>
      </c>
    </row>
    <row r="124" spans="1:8" x14ac:dyDescent="0.25">
      <c r="A124" s="33">
        <v>3</v>
      </c>
      <c r="B124" s="12" t="s">
        <v>132</v>
      </c>
      <c r="C124" s="34" t="s">
        <v>40</v>
      </c>
      <c r="D124" s="14">
        <v>30</v>
      </c>
      <c r="E124" s="15">
        <v>0</v>
      </c>
      <c r="F124" s="16">
        <f t="shared" si="20"/>
        <v>0</v>
      </c>
      <c r="G124" s="17">
        <v>0.23</v>
      </c>
      <c r="H124" s="18">
        <f t="shared" si="21"/>
        <v>0</v>
      </c>
    </row>
    <row r="125" spans="1:8" x14ac:dyDescent="0.25">
      <c r="A125" s="33">
        <v>4</v>
      </c>
      <c r="B125" s="12" t="s">
        <v>133</v>
      </c>
      <c r="C125" s="34" t="s">
        <v>40</v>
      </c>
      <c r="D125" s="14">
        <v>1</v>
      </c>
      <c r="E125" s="15">
        <v>0</v>
      </c>
      <c r="F125" s="16">
        <f t="shared" si="20"/>
        <v>0</v>
      </c>
      <c r="G125" s="17">
        <v>0.23</v>
      </c>
      <c r="H125" s="18">
        <f t="shared" si="21"/>
        <v>0</v>
      </c>
    </row>
    <row r="126" spans="1:8" x14ac:dyDescent="0.25">
      <c r="A126" s="33">
        <v>5</v>
      </c>
      <c r="B126" s="12" t="s">
        <v>134</v>
      </c>
      <c r="C126" s="34" t="s">
        <v>40</v>
      </c>
      <c r="D126" s="14">
        <v>2</v>
      </c>
      <c r="E126" s="15">
        <v>0</v>
      </c>
      <c r="F126" s="16">
        <f t="shared" si="20"/>
        <v>0</v>
      </c>
      <c r="G126" s="17">
        <v>0.23</v>
      </c>
      <c r="H126" s="18">
        <f t="shared" si="21"/>
        <v>0</v>
      </c>
    </row>
    <row r="127" spans="1:8" x14ac:dyDescent="0.25">
      <c r="A127" s="33">
        <v>6</v>
      </c>
      <c r="B127" s="12" t="s">
        <v>135</v>
      </c>
      <c r="C127" s="34" t="s">
        <v>40</v>
      </c>
      <c r="D127" s="14">
        <v>10</v>
      </c>
      <c r="E127" s="15">
        <v>0</v>
      </c>
      <c r="F127" s="16">
        <f t="shared" si="20"/>
        <v>0</v>
      </c>
      <c r="G127" s="17">
        <v>0.23</v>
      </c>
      <c r="H127" s="18">
        <f t="shared" si="21"/>
        <v>0</v>
      </c>
    </row>
    <row r="128" spans="1:8" x14ac:dyDescent="0.25">
      <c r="A128" s="33">
        <v>7</v>
      </c>
      <c r="B128" s="12" t="s">
        <v>136</v>
      </c>
      <c r="C128" s="34" t="s">
        <v>40</v>
      </c>
      <c r="D128" s="14">
        <v>100</v>
      </c>
      <c r="E128" s="15">
        <v>0</v>
      </c>
      <c r="F128" s="16">
        <f t="shared" si="20"/>
        <v>0</v>
      </c>
      <c r="G128" s="17">
        <v>0.23</v>
      </c>
      <c r="H128" s="18">
        <f t="shared" si="21"/>
        <v>0</v>
      </c>
    </row>
    <row r="129" spans="1:8" x14ac:dyDescent="0.25">
      <c r="A129" s="33">
        <v>8</v>
      </c>
      <c r="B129" s="12" t="s">
        <v>137</v>
      </c>
      <c r="C129" s="34" t="s">
        <v>40</v>
      </c>
      <c r="D129" s="14">
        <v>1</v>
      </c>
      <c r="E129" s="15">
        <v>0</v>
      </c>
      <c r="F129" s="16">
        <f t="shared" si="20"/>
        <v>0</v>
      </c>
      <c r="G129" s="17">
        <v>0.23</v>
      </c>
      <c r="H129" s="18">
        <f t="shared" si="21"/>
        <v>0</v>
      </c>
    </row>
    <row r="130" spans="1:8" x14ac:dyDescent="0.25">
      <c r="A130" s="33">
        <v>9</v>
      </c>
      <c r="B130" s="12" t="s">
        <v>138</v>
      </c>
      <c r="C130" s="34" t="s">
        <v>40</v>
      </c>
      <c r="D130" s="14">
        <v>6</v>
      </c>
      <c r="E130" s="15">
        <v>0</v>
      </c>
      <c r="F130" s="16">
        <f t="shared" si="20"/>
        <v>0</v>
      </c>
      <c r="G130" s="17">
        <v>0.23</v>
      </c>
      <c r="H130" s="18">
        <f t="shared" si="21"/>
        <v>0</v>
      </c>
    </row>
    <row r="131" spans="1:8" x14ac:dyDescent="0.25">
      <c r="A131" s="33">
        <v>10</v>
      </c>
      <c r="B131" s="12" t="s">
        <v>139</v>
      </c>
      <c r="C131" s="34" t="s">
        <v>40</v>
      </c>
      <c r="D131" s="14">
        <f>2+6</f>
        <v>8</v>
      </c>
      <c r="E131" s="15">
        <v>0</v>
      </c>
      <c r="F131" s="16">
        <f t="shared" si="20"/>
        <v>0</v>
      </c>
      <c r="G131" s="17">
        <v>0.23</v>
      </c>
      <c r="H131" s="18">
        <f t="shared" si="21"/>
        <v>0</v>
      </c>
    </row>
    <row r="132" spans="1:8" x14ac:dyDescent="0.25">
      <c r="A132" s="33">
        <v>11</v>
      </c>
      <c r="B132" s="12" t="s">
        <v>140</v>
      </c>
      <c r="C132" s="34" t="s">
        <v>40</v>
      </c>
      <c r="D132" s="14">
        <f>2+10</f>
        <v>12</v>
      </c>
      <c r="E132" s="15">
        <v>0</v>
      </c>
      <c r="F132" s="16">
        <f t="shared" si="20"/>
        <v>0</v>
      </c>
      <c r="G132" s="17">
        <v>0.23</v>
      </c>
      <c r="H132" s="18">
        <f t="shared" si="21"/>
        <v>0</v>
      </c>
    </row>
    <row r="133" spans="1:8" x14ac:dyDescent="0.25">
      <c r="A133" s="13">
        <v>13</v>
      </c>
      <c r="B133" s="12" t="s">
        <v>141</v>
      </c>
      <c r="C133" s="34" t="s">
        <v>40</v>
      </c>
      <c r="D133" s="14">
        <f>2+20</f>
        <v>22</v>
      </c>
      <c r="E133" s="15">
        <v>0</v>
      </c>
      <c r="F133" s="16">
        <f t="shared" si="20"/>
        <v>0</v>
      </c>
      <c r="G133" s="17">
        <v>0.23</v>
      </c>
      <c r="H133" s="18">
        <f t="shared" si="21"/>
        <v>0</v>
      </c>
    </row>
    <row r="134" spans="1:8" x14ac:dyDescent="0.25">
      <c r="A134" s="13">
        <v>14</v>
      </c>
      <c r="B134" s="12" t="s">
        <v>142</v>
      </c>
      <c r="C134" s="34" t="s">
        <v>40</v>
      </c>
      <c r="D134" s="14">
        <v>6</v>
      </c>
      <c r="E134" s="15">
        <v>0</v>
      </c>
      <c r="F134" s="16">
        <f t="shared" si="20"/>
        <v>0</v>
      </c>
      <c r="G134" s="17">
        <v>0.23</v>
      </c>
      <c r="H134" s="18">
        <f t="shared" si="21"/>
        <v>0</v>
      </c>
    </row>
    <row r="135" spans="1:8" ht="15.75" thickBot="1" x14ac:dyDescent="0.3">
      <c r="A135" s="24">
        <v>12</v>
      </c>
      <c r="B135" s="25" t="s">
        <v>143</v>
      </c>
      <c r="C135" s="19" t="s">
        <v>15</v>
      </c>
      <c r="D135" s="19"/>
      <c r="E135" s="43"/>
      <c r="F135" s="43"/>
      <c r="G135" s="28"/>
      <c r="H135" s="32">
        <f>SUM(H122:H134)</f>
        <v>0</v>
      </c>
    </row>
    <row r="136" spans="1:8" x14ac:dyDescent="0.25">
      <c r="A136" s="33">
        <v>1</v>
      </c>
      <c r="B136" s="42" t="s">
        <v>144</v>
      </c>
      <c r="C136" s="34" t="s">
        <v>40</v>
      </c>
      <c r="D136" s="14">
        <v>10</v>
      </c>
      <c r="E136" s="15">
        <v>0</v>
      </c>
      <c r="F136" s="16">
        <f t="shared" ref="F136:F147" si="22">E136*D136</f>
        <v>0</v>
      </c>
      <c r="G136" s="17">
        <v>0.23</v>
      </c>
      <c r="H136" s="18">
        <f t="shared" ref="H136:H147" si="23">F136*1.23</f>
        <v>0</v>
      </c>
    </row>
    <row r="137" spans="1:8" x14ac:dyDescent="0.25">
      <c r="A137" s="33">
        <v>2</v>
      </c>
      <c r="B137" s="12" t="s">
        <v>145</v>
      </c>
      <c r="C137" s="34" t="s">
        <v>40</v>
      </c>
      <c r="D137" s="14">
        <v>40</v>
      </c>
      <c r="E137" s="15">
        <v>0</v>
      </c>
      <c r="F137" s="16">
        <f t="shared" si="22"/>
        <v>0</v>
      </c>
      <c r="G137" s="17">
        <v>0.23</v>
      </c>
      <c r="H137" s="18">
        <f t="shared" si="23"/>
        <v>0</v>
      </c>
    </row>
    <row r="138" spans="1:8" x14ac:dyDescent="0.25">
      <c r="A138" s="33">
        <v>3</v>
      </c>
      <c r="B138" s="12" t="s">
        <v>146</v>
      </c>
      <c r="C138" s="34" t="s">
        <v>40</v>
      </c>
      <c r="D138" s="14">
        <v>400</v>
      </c>
      <c r="E138" s="15">
        <v>0</v>
      </c>
      <c r="F138" s="16">
        <f t="shared" si="22"/>
        <v>0</v>
      </c>
      <c r="G138" s="17">
        <v>0.23</v>
      </c>
      <c r="H138" s="18">
        <f t="shared" si="23"/>
        <v>0</v>
      </c>
    </row>
    <row r="139" spans="1:8" x14ac:dyDescent="0.25">
      <c r="A139" s="33">
        <v>4</v>
      </c>
      <c r="B139" s="12" t="s">
        <v>147</v>
      </c>
      <c r="C139" s="34" t="s">
        <v>40</v>
      </c>
      <c r="D139" s="14">
        <v>2</v>
      </c>
      <c r="E139" s="15">
        <v>0</v>
      </c>
      <c r="F139" s="16">
        <f t="shared" si="22"/>
        <v>0</v>
      </c>
      <c r="G139" s="17">
        <v>0.23</v>
      </c>
      <c r="H139" s="18">
        <f t="shared" si="23"/>
        <v>0</v>
      </c>
    </row>
    <row r="140" spans="1:8" x14ac:dyDescent="0.25">
      <c r="A140" s="33">
        <v>5</v>
      </c>
      <c r="B140" s="12" t="s">
        <v>148</v>
      </c>
      <c r="C140" s="34" t="s">
        <v>40</v>
      </c>
      <c r="D140" s="14">
        <f>20+50</f>
        <v>70</v>
      </c>
      <c r="E140" s="15">
        <v>0</v>
      </c>
      <c r="F140" s="16">
        <f t="shared" si="22"/>
        <v>0</v>
      </c>
      <c r="G140" s="17">
        <v>0.23</v>
      </c>
      <c r="H140" s="18">
        <f t="shared" si="23"/>
        <v>0</v>
      </c>
    </row>
    <row r="141" spans="1:8" x14ac:dyDescent="0.25">
      <c r="A141" s="33">
        <v>6</v>
      </c>
      <c r="B141" s="12" t="s">
        <v>149</v>
      </c>
      <c r="C141" s="34" t="s">
        <v>40</v>
      </c>
      <c r="D141" s="14">
        <v>10</v>
      </c>
      <c r="E141" s="15">
        <v>0</v>
      </c>
      <c r="F141" s="16">
        <f t="shared" si="22"/>
        <v>0</v>
      </c>
      <c r="G141" s="17">
        <v>0.23</v>
      </c>
      <c r="H141" s="18">
        <f t="shared" si="23"/>
        <v>0</v>
      </c>
    </row>
    <row r="142" spans="1:8" x14ac:dyDescent="0.25">
      <c r="A142" s="33">
        <v>7</v>
      </c>
      <c r="B142" s="12" t="s">
        <v>150</v>
      </c>
      <c r="C142" s="34" t="s">
        <v>40</v>
      </c>
      <c r="D142" s="14">
        <v>100</v>
      </c>
      <c r="E142" s="15">
        <v>0</v>
      </c>
      <c r="F142" s="16">
        <f t="shared" si="22"/>
        <v>0</v>
      </c>
      <c r="G142" s="17">
        <v>0.23</v>
      </c>
      <c r="H142" s="18">
        <f t="shared" si="23"/>
        <v>0</v>
      </c>
    </row>
    <row r="143" spans="1:8" x14ac:dyDescent="0.25">
      <c r="A143" s="33">
        <v>8</v>
      </c>
      <c r="B143" s="12" t="s">
        <v>151</v>
      </c>
      <c r="C143" s="34" t="s">
        <v>40</v>
      </c>
      <c r="D143" s="14">
        <v>150</v>
      </c>
      <c r="E143" s="15">
        <v>0</v>
      </c>
      <c r="F143" s="16">
        <f t="shared" si="22"/>
        <v>0</v>
      </c>
      <c r="G143" s="17">
        <v>0.23</v>
      </c>
      <c r="H143" s="18">
        <f t="shared" si="23"/>
        <v>0</v>
      </c>
    </row>
    <row r="144" spans="1:8" x14ac:dyDescent="0.25">
      <c r="A144" s="33">
        <v>9</v>
      </c>
      <c r="B144" s="12" t="s">
        <v>152</v>
      </c>
      <c r="C144" s="34" t="s">
        <v>40</v>
      </c>
      <c r="D144" s="14">
        <v>60</v>
      </c>
      <c r="E144" s="15">
        <v>0</v>
      </c>
      <c r="F144" s="16">
        <f t="shared" si="22"/>
        <v>0</v>
      </c>
      <c r="G144" s="17">
        <v>0.23</v>
      </c>
      <c r="H144" s="18">
        <f t="shared" si="23"/>
        <v>0</v>
      </c>
    </row>
    <row r="145" spans="1:8" x14ac:dyDescent="0.25">
      <c r="A145" s="33">
        <v>10</v>
      </c>
      <c r="B145" s="12" t="s">
        <v>153</v>
      </c>
      <c r="C145" s="34" t="s">
        <v>40</v>
      </c>
      <c r="D145" s="14">
        <v>1</v>
      </c>
      <c r="E145" s="15">
        <v>0</v>
      </c>
      <c r="F145" s="16">
        <f t="shared" si="22"/>
        <v>0</v>
      </c>
      <c r="G145" s="17">
        <v>0.23</v>
      </c>
      <c r="H145" s="18">
        <f t="shared" si="23"/>
        <v>0</v>
      </c>
    </row>
    <row r="146" spans="1:8" x14ac:dyDescent="0.25">
      <c r="A146" s="33">
        <v>11</v>
      </c>
      <c r="B146" s="12" t="s">
        <v>154</v>
      </c>
      <c r="C146" s="34" t="s">
        <v>40</v>
      </c>
      <c r="D146" s="14">
        <v>1</v>
      </c>
      <c r="E146" s="15">
        <v>0</v>
      </c>
      <c r="F146" s="16">
        <f t="shared" si="22"/>
        <v>0</v>
      </c>
      <c r="G146" s="17">
        <v>0.23</v>
      </c>
      <c r="H146" s="18">
        <f t="shared" si="23"/>
        <v>0</v>
      </c>
    </row>
    <row r="147" spans="1:8" x14ac:dyDescent="0.25">
      <c r="A147" s="13">
        <v>12</v>
      </c>
      <c r="B147" s="12" t="s">
        <v>155</v>
      </c>
      <c r="C147" s="34" t="s">
        <v>40</v>
      </c>
      <c r="D147" s="14">
        <v>10</v>
      </c>
      <c r="E147" s="15">
        <v>0</v>
      </c>
      <c r="F147" s="16">
        <f t="shared" si="22"/>
        <v>0</v>
      </c>
      <c r="G147" s="17">
        <v>0.23</v>
      </c>
      <c r="H147" s="18">
        <f t="shared" si="23"/>
        <v>0</v>
      </c>
    </row>
    <row r="148" spans="1:8" ht="15.75" thickBot="1" x14ac:dyDescent="0.3">
      <c r="A148" s="24">
        <v>13</v>
      </c>
      <c r="B148" s="25" t="s">
        <v>156</v>
      </c>
      <c r="C148" s="19" t="s">
        <v>15</v>
      </c>
      <c r="D148" s="19"/>
      <c r="E148" s="43"/>
      <c r="F148" s="43"/>
      <c r="G148" s="28"/>
      <c r="H148" s="32">
        <f>SUM(H136:H147)</f>
        <v>0</v>
      </c>
    </row>
    <row r="149" spans="1:8" x14ac:dyDescent="0.25">
      <c r="A149" s="33">
        <v>1</v>
      </c>
      <c r="B149" s="12" t="s">
        <v>157</v>
      </c>
      <c r="C149" s="34" t="s">
        <v>40</v>
      </c>
      <c r="D149" s="14">
        <f>2+10</f>
        <v>12</v>
      </c>
      <c r="E149" s="15">
        <v>0</v>
      </c>
      <c r="F149" s="16">
        <f t="shared" ref="F149:F157" si="24">E149*D149</f>
        <v>0</v>
      </c>
      <c r="G149" s="17">
        <v>0.23</v>
      </c>
      <c r="H149" s="18">
        <f t="shared" ref="H149:H157" si="25">F149*1.23</f>
        <v>0</v>
      </c>
    </row>
    <row r="150" spans="1:8" x14ac:dyDescent="0.25">
      <c r="A150" s="33">
        <v>3</v>
      </c>
      <c r="B150" s="12" t="s">
        <v>158</v>
      </c>
      <c r="C150" s="34" t="s">
        <v>40</v>
      </c>
      <c r="D150" s="14">
        <v>1</v>
      </c>
      <c r="E150" s="15">
        <v>0</v>
      </c>
      <c r="F150" s="16">
        <f t="shared" si="24"/>
        <v>0</v>
      </c>
      <c r="G150" s="17">
        <v>0.23</v>
      </c>
      <c r="H150" s="18">
        <f t="shared" si="25"/>
        <v>0</v>
      </c>
    </row>
    <row r="151" spans="1:8" x14ac:dyDescent="0.25">
      <c r="A151" s="33">
        <v>4</v>
      </c>
      <c r="B151" s="12" t="s">
        <v>159</v>
      </c>
      <c r="C151" s="51" t="s">
        <v>40</v>
      </c>
      <c r="D151" s="14">
        <f>36+6</f>
        <v>42</v>
      </c>
      <c r="E151" s="52">
        <v>0</v>
      </c>
      <c r="F151" s="16">
        <f t="shared" si="24"/>
        <v>0</v>
      </c>
      <c r="G151" s="17">
        <v>0.23</v>
      </c>
      <c r="H151" s="18">
        <f t="shared" si="25"/>
        <v>0</v>
      </c>
    </row>
    <row r="152" spans="1:8" x14ac:dyDescent="0.25">
      <c r="A152" s="33">
        <v>5</v>
      </c>
      <c r="B152" s="53" t="s">
        <v>160</v>
      </c>
      <c r="C152" s="54" t="s">
        <v>40</v>
      </c>
      <c r="D152" s="14">
        <f>21+46</f>
        <v>67</v>
      </c>
      <c r="E152" s="55">
        <v>0</v>
      </c>
      <c r="F152" s="16">
        <f t="shared" si="24"/>
        <v>0</v>
      </c>
      <c r="G152" s="17">
        <v>0.23</v>
      </c>
      <c r="H152" s="18">
        <f t="shared" si="25"/>
        <v>0</v>
      </c>
    </row>
    <row r="153" spans="1:8" x14ac:dyDescent="0.25">
      <c r="A153" s="11">
        <v>7</v>
      </c>
      <c r="B153" s="56" t="s">
        <v>161</v>
      </c>
      <c r="C153" s="54" t="s">
        <v>40</v>
      </c>
      <c r="D153" s="14">
        <v>36</v>
      </c>
      <c r="E153" s="55">
        <v>0</v>
      </c>
      <c r="F153" s="16">
        <f t="shared" si="24"/>
        <v>0</v>
      </c>
      <c r="G153" s="17">
        <v>0.23</v>
      </c>
      <c r="H153" s="18">
        <f t="shared" si="25"/>
        <v>0</v>
      </c>
    </row>
    <row r="154" spans="1:8" x14ac:dyDescent="0.25">
      <c r="A154" s="11">
        <v>8</v>
      </c>
      <c r="B154" s="56" t="s">
        <v>162</v>
      </c>
      <c r="C154" s="54" t="s">
        <v>40</v>
      </c>
      <c r="D154" s="14">
        <v>1</v>
      </c>
      <c r="E154" s="55">
        <v>0</v>
      </c>
      <c r="F154" s="16">
        <f t="shared" si="24"/>
        <v>0</v>
      </c>
      <c r="G154" s="17">
        <v>0.23</v>
      </c>
      <c r="H154" s="18">
        <f t="shared" si="25"/>
        <v>0</v>
      </c>
    </row>
    <row r="155" spans="1:8" x14ac:dyDescent="0.25">
      <c r="A155" s="11">
        <v>9</v>
      </c>
      <c r="B155" s="56" t="s">
        <v>163</v>
      </c>
      <c r="C155" s="57" t="s">
        <v>40</v>
      </c>
      <c r="D155" s="14">
        <v>1</v>
      </c>
      <c r="E155" s="58">
        <v>0</v>
      </c>
      <c r="F155" s="16">
        <f t="shared" si="24"/>
        <v>0</v>
      </c>
      <c r="G155" s="17">
        <v>0.23</v>
      </c>
      <c r="H155" s="18">
        <f t="shared" si="25"/>
        <v>0</v>
      </c>
    </row>
    <row r="156" spans="1:8" x14ac:dyDescent="0.25">
      <c r="A156" s="11">
        <v>10</v>
      </c>
      <c r="B156" s="56" t="s">
        <v>164</v>
      </c>
      <c r="C156" s="57" t="s">
        <v>40</v>
      </c>
      <c r="D156" s="14">
        <v>1</v>
      </c>
      <c r="E156" s="58">
        <v>0</v>
      </c>
      <c r="F156" s="16">
        <f t="shared" si="24"/>
        <v>0</v>
      </c>
      <c r="G156" s="17">
        <v>0.23</v>
      </c>
      <c r="H156" s="18">
        <f t="shared" si="25"/>
        <v>0</v>
      </c>
    </row>
    <row r="157" spans="1:8" x14ac:dyDescent="0.25">
      <c r="A157" s="11">
        <v>11</v>
      </c>
      <c r="B157" s="56" t="s">
        <v>165</v>
      </c>
      <c r="C157" s="57" t="s">
        <v>40</v>
      </c>
      <c r="D157" s="14">
        <v>1</v>
      </c>
      <c r="E157" s="58">
        <v>0</v>
      </c>
      <c r="F157" s="16">
        <f t="shared" si="24"/>
        <v>0</v>
      </c>
      <c r="G157" s="17">
        <v>0.23</v>
      </c>
      <c r="H157" s="18">
        <f t="shared" si="25"/>
        <v>0</v>
      </c>
    </row>
    <row r="158" spans="1:8" ht="15.75" thickBot="1" x14ac:dyDescent="0.3">
      <c r="A158" s="6">
        <v>14</v>
      </c>
      <c r="B158" s="7" t="s">
        <v>166</v>
      </c>
      <c r="C158" s="59" t="s">
        <v>15</v>
      </c>
      <c r="D158" s="59"/>
      <c r="E158" s="50"/>
      <c r="F158" s="50"/>
      <c r="G158" s="48"/>
      <c r="H158" s="60">
        <f>SUM(H149:H157)</f>
        <v>0</v>
      </c>
    </row>
    <row r="159" spans="1:8" x14ac:dyDescent="0.25">
      <c r="A159" s="33">
        <v>1</v>
      </c>
      <c r="B159" s="12" t="s">
        <v>167</v>
      </c>
      <c r="C159" s="34" t="s">
        <v>40</v>
      </c>
      <c r="D159" s="14">
        <v>1</v>
      </c>
      <c r="E159" s="15">
        <v>0</v>
      </c>
      <c r="F159" s="16">
        <f t="shared" ref="F159:F163" si="26">E159*D159</f>
        <v>0</v>
      </c>
      <c r="G159" s="17">
        <v>0.23</v>
      </c>
      <c r="H159" s="18">
        <f t="shared" ref="H159:H163" si="27">F159*1.23</f>
        <v>0</v>
      </c>
    </row>
    <row r="160" spans="1:8" x14ac:dyDescent="0.25">
      <c r="A160" s="33">
        <v>2</v>
      </c>
      <c r="B160" s="12" t="s">
        <v>168</v>
      </c>
      <c r="C160" s="34" t="s">
        <v>40</v>
      </c>
      <c r="D160" s="14">
        <v>1</v>
      </c>
      <c r="E160" s="15">
        <v>0</v>
      </c>
      <c r="F160" s="16">
        <f t="shared" si="26"/>
        <v>0</v>
      </c>
      <c r="G160" s="17">
        <v>0.23</v>
      </c>
      <c r="H160" s="18">
        <f t="shared" si="27"/>
        <v>0</v>
      </c>
    </row>
    <row r="161" spans="1:8" x14ac:dyDescent="0.25">
      <c r="A161" s="33">
        <v>3</v>
      </c>
      <c r="B161" s="12" t="s">
        <v>169</v>
      </c>
      <c r="C161" s="34" t="s">
        <v>40</v>
      </c>
      <c r="D161" s="14">
        <v>1</v>
      </c>
      <c r="E161" s="15">
        <v>0</v>
      </c>
      <c r="F161" s="16">
        <f t="shared" si="26"/>
        <v>0</v>
      </c>
      <c r="G161" s="17">
        <v>0.23</v>
      </c>
      <c r="H161" s="18">
        <f t="shared" si="27"/>
        <v>0</v>
      </c>
    </row>
    <row r="162" spans="1:8" x14ac:dyDescent="0.25">
      <c r="A162" s="33">
        <v>4</v>
      </c>
      <c r="B162" s="12" t="s">
        <v>170</v>
      </c>
      <c r="C162" s="34" t="s">
        <v>40</v>
      </c>
      <c r="D162" s="14">
        <v>1</v>
      </c>
      <c r="E162" s="15">
        <v>0</v>
      </c>
      <c r="F162" s="16">
        <f t="shared" si="26"/>
        <v>0</v>
      </c>
      <c r="G162" s="17">
        <v>0.23</v>
      </c>
      <c r="H162" s="18">
        <f t="shared" si="27"/>
        <v>0</v>
      </c>
    </row>
    <row r="163" spans="1:8" x14ac:dyDescent="0.25">
      <c r="A163" s="33">
        <v>5</v>
      </c>
      <c r="B163" s="12" t="s">
        <v>171</v>
      </c>
      <c r="C163" s="34" t="s">
        <v>40</v>
      </c>
      <c r="D163" s="14">
        <v>1</v>
      </c>
      <c r="E163" s="15">
        <v>0</v>
      </c>
      <c r="F163" s="16">
        <f t="shared" si="26"/>
        <v>0</v>
      </c>
      <c r="G163" s="17">
        <v>0.23</v>
      </c>
      <c r="H163" s="18">
        <f t="shared" si="27"/>
        <v>0</v>
      </c>
    </row>
    <row r="164" spans="1:8" ht="15.75" thickBot="1" x14ac:dyDescent="0.3">
      <c r="A164" s="24">
        <v>15</v>
      </c>
      <c r="B164" s="25" t="s">
        <v>172</v>
      </c>
      <c r="C164" s="19" t="s">
        <v>15</v>
      </c>
      <c r="D164" s="19"/>
      <c r="E164" s="43"/>
      <c r="F164" s="43"/>
      <c r="G164" s="28"/>
      <c r="H164" s="32">
        <f>SUM(H159:H163)</f>
        <v>0</v>
      </c>
    </row>
    <row r="165" spans="1:8" x14ac:dyDescent="0.25">
      <c r="A165" s="33">
        <v>1</v>
      </c>
      <c r="B165" s="42" t="s">
        <v>173</v>
      </c>
      <c r="C165" s="34" t="s">
        <v>40</v>
      </c>
      <c r="D165" s="14">
        <v>10</v>
      </c>
      <c r="E165" s="15">
        <v>0</v>
      </c>
      <c r="F165" s="16">
        <f t="shared" ref="F165:F172" si="28">E165*D165</f>
        <v>0</v>
      </c>
      <c r="G165" s="17">
        <v>0.23</v>
      </c>
      <c r="H165" s="18">
        <f t="shared" ref="H165:H172" si="29">F165*1.23</f>
        <v>0</v>
      </c>
    </row>
    <row r="166" spans="1:8" x14ac:dyDescent="0.25">
      <c r="A166" s="33">
        <v>2</v>
      </c>
      <c r="B166" s="12" t="s">
        <v>174</v>
      </c>
      <c r="C166" s="34" t="s">
        <v>40</v>
      </c>
      <c r="D166" s="14">
        <v>10</v>
      </c>
      <c r="E166" s="15">
        <v>0</v>
      </c>
      <c r="F166" s="16">
        <f t="shared" si="28"/>
        <v>0</v>
      </c>
      <c r="G166" s="17">
        <v>0.23</v>
      </c>
      <c r="H166" s="18">
        <f t="shared" si="29"/>
        <v>0</v>
      </c>
    </row>
    <row r="167" spans="1:8" x14ac:dyDescent="0.25">
      <c r="A167" s="33">
        <v>3</v>
      </c>
      <c r="B167" s="12" t="s">
        <v>175</v>
      </c>
      <c r="C167" s="34" t="s">
        <v>40</v>
      </c>
      <c r="D167" s="14">
        <v>30</v>
      </c>
      <c r="E167" s="15">
        <v>0</v>
      </c>
      <c r="F167" s="16">
        <f t="shared" si="28"/>
        <v>0</v>
      </c>
      <c r="G167" s="17">
        <v>0.23</v>
      </c>
      <c r="H167" s="18">
        <f t="shared" si="29"/>
        <v>0</v>
      </c>
    </row>
    <row r="168" spans="1:8" x14ac:dyDescent="0.25">
      <c r="A168" s="33">
        <v>4</v>
      </c>
      <c r="B168" s="12" t="s">
        <v>176</v>
      </c>
      <c r="C168" s="34" t="s">
        <v>40</v>
      </c>
      <c r="D168" s="14">
        <v>1</v>
      </c>
      <c r="E168" s="15">
        <v>0</v>
      </c>
      <c r="F168" s="16">
        <f t="shared" si="28"/>
        <v>0</v>
      </c>
      <c r="G168" s="17">
        <v>0.23</v>
      </c>
      <c r="H168" s="18">
        <f t="shared" si="29"/>
        <v>0</v>
      </c>
    </row>
    <row r="169" spans="1:8" x14ac:dyDescent="0.25">
      <c r="A169" s="33">
        <v>5</v>
      </c>
      <c r="B169" s="12" t="s">
        <v>177</v>
      </c>
      <c r="C169" s="34" t="s">
        <v>40</v>
      </c>
      <c r="D169" s="14">
        <v>20</v>
      </c>
      <c r="E169" s="15">
        <v>0</v>
      </c>
      <c r="F169" s="16">
        <f t="shared" si="28"/>
        <v>0</v>
      </c>
      <c r="G169" s="17">
        <v>0.23</v>
      </c>
      <c r="H169" s="18">
        <f t="shared" si="29"/>
        <v>0</v>
      </c>
    </row>
    <row r="170" spans="1:8" x14ac:dyDescent="0.25">
      <c r="A170" s="33">
        <v>6</v>
      </c>
      <c r="B170" s="12" t="s">
        <v>178</v>
      </c>
      <c r="C170" s="34" t="s">
        <v>40</v>
      </c>
      <c r="D170" s="14">
        <v>35</v>
      </c>
      <c r="E170" s="15">
        <v>0</v>
      </c>
      <c r="F170" s="16">
        <f t="shared" si="28"/>
        <v>0</v>
      </c>
      <c r="G170" s="17">
        <v>0.23</v>
      </c>
      <c r="H170" s="18">
        <f t="shared" si="29"/>
        <v>0</v>
      </c>
    </row>
    <row r="171" spans="1:8" x14ac:dyDescent="0.25">
      <c r="A171" s="13">
        <v>7</v>
      </c>
      <c r="B171" s="12" t="s">
        <v>179</v>
      </c>
      <c r="C171" s="34" t="s">
        <v>40</v>
      </c>
      <c r="D171" s="14">
        <v>20</v>
      </c>
      <c r="E171" s="15">
        <v>0</v>
      </c>
      <c r="F171" s="16">
        <f t="shared" si="28"/>
        <v>0</v>
      </c>
      <c r="G171" s="17">
        <v>0.23</v>
      </c>
      <c r="H171" s="18">
        <f t="shared" si="29"/>
        <v>0</v>
      </c>
    </row>
    <row r="172" spans="1:8" x14ac:dyDescent="0.25">
      <c r="A172" s="13">
        <v>8</v>
      </c>
      <c r="B172" s="12" t="s">
        <v>180</v>
      </c>
      <c r="C172" s="34" t="s">
        <v>40</v>
      </c>
      <c r="D172" s="14">
        <v>1</v>
      </c>
      <c r="E172" s="15">
        <v>0</v>
      </c>
      <c r="F172" s="16">
        <f t="shared" si="28"/>
        <v>0</v>
      </c>
      <c r="G172" s="17">
        <v>0.23</v>
      </c>
      <c r="H172" s="18">
        <f t="shared" si="29"/>
        <v>0</v>
      </c>
    </row>
    <row r="173" spans="1:8" ht="15.75" thickBot="1" x14ac:dyDescent="0.3">
      <c r="A173" s="24">
        <v>16</v>
      </c>
      <c r="B173" s="25" t="s">
        <v>181</v>
      </c>
      <c r="C173" s="19" t="s">
        <v>15</v>
      </c>
      <c r="D173" s="19"/>
      <c r="E173" s="43"/>
      <c r="F173" s="43"/>
      <c r="G173" s="28"/>
      <c r="H173" s="32">
        <f>SUM(H165:H172)</f>
        <v>0</v>
      </c>
    </row>
    <row r="174" spans="1:8" x14ac:dyDescent="0.25">
      <c r="A174" s="33">
        <v>1</v>
      </c>
      <c r="B174" s="42" t="s">
        <v>182</v>
      </c>
      <c r="C174" s="49" t="s">
        <v>40</v>
      </c>
      <c r="D174" s="14">
        <v>5</v>
      </c>
      <c r="E174" s="15">
        <v>0</v>
      </c>
      <c r="F174" s="16">
        <f t="shared" ref="F174:F179" si="30">E174*D174</f>
        <v>0</v>
      </c>
      <c r="G174" s="17">
        <v>0.23</v>
      </c>
      <c r="H174" s="18">
        <f t="shared" ref="H174:H179" si="31">F174*1.23</f>
        <v>0</v>
      </c>
    </row>
    <row r="175" spans="1:8" x14ac:dyDescent="0.25">
      <c r="A175" s="33">
        <v>2</v>
      </c>
      <c r="B175" s="12" t="s">
        <v>183</v>
      </c>
      <c r="C175" s="34" t="s">
        <v>40</v>
      </c>
      <c r="D175" s="14">
        <v>10</v>
      </c>
      <c r="E175" s="15">
        <v>0</v>
      </c>
      <c r="F175" s="16">
        <f t="shared" si="30"/>
        <v>0</v>
      </c>
      <c r="G175" s="17">
        <v>0.23</v>
      </c>
      <c r="H175" s="18">
        <f t="shared" si="31"/>
        <v>0</v>
      </c>
    </row>
    <row r="176" spans="1:8" x14ac:dyDescent="0.25">
      <c r="A176" s="33">
        <v>3</v>
      </c>
      <c r="B176" s="12" t="s">
        <v>184</v>
      </c>
      <c r="C176" s="34" t="s">
        <v>40</v>
      </c>
      <c r="D176" s="14">
        <v>5</v>
      </c>
      <c r="E176" s="15">
        <v>0</v>
      </c>
      <c r="F176" s="16">
        <f t="shared" si="30"/>
        <v>0</v>
      </c>
      <c r="G176" s="17">
        <v>0.23</v>
      </c>
      <c r="H176" s="18">
        <f t="shared" si="31"/>
        <v>0</v>
      </c>
    </row>
    <row r="177" spans="1:8" x14ac:dyDescent="0.25">
      <c r="A177" s="33">
        <v>4</v>
      </c>
      <c r="B177" s="12" t="s">
        <v>185</v>
      </c>
      <c r="C177" s="34" t="s">
        <v>40</v>
      </c>
      <c r="D177" s="14">
        <v>2</v>
      </c>
      <c r="E177" s="15">
        <v>0</v>
      </c>
      <c r="F177" s="16">
        <f t="shared" si="30"/>
        <v>0</v>
      </c>
      <c r="G177" s="17">
        <v>0.23</v>
      </c>
      <c r="H177" s="18">
        <f t="shared" si="31"/>
        <v>0</v>
      </c>
    </row>
    <row r="178" spans="1:8" x14ac:dyDescent="0.25">
      <c r="A178" s="33">
        <v>5</v>
      </c>
      <c r="B178" s="12" t="s">
        <v>186</v>
      </c>
      <c r="C178" s="34" t="s">
        <v>40</v>
      </c>
      <c r="D178" s="14">
        <v>5</v>
      </c>
      <c r="E178" s="15">
        <v>0</v>
      </c>
      <c r="F178" s="16">
        <f t="shared" si="30"/>
        <v>0</v>
      </c>
      <c r="G178" s="17">
        <v>0.23</v>
      </c>
      <c r="H178" s="18">
        <f t="shared" si="31"/>
        <v>0</v>
      </c>
    </row>
    <row r="179" spans="1:8" x14ac:dyDescent="0.25">
      <c r="A179" s="33">
        <v>6</v>
      </c>
      <c r="B179" s="12" t="s">
        <v>187</v>
      </c>
      <c r="C179" s="34" t="s">
        <v>40</v>
      </c>
      <c r="D179" s="14">
        <v>1</v>
      </c>
      <c r="E179" s="15">
        <v>0</v>
      </c>
      <c r="F179" s="16">
        <f t="shared" si="30"/>
        <v>0</v>
      </c>
      <c r="G179" s="17">
        <v>0.23</v>
      </c>
      <c r="H179" s="18">
        <f t="shared" si="31"/>
        <v>0</v>
      </c>
    </row>
    <row r="180" spans="1:8" ht="15.75" thickBot="1" x14ac:dyDescent="0.3">
      <c r="A180" s="24">
        <v>17</v>
      </c>
      <c r="B180" s="25" t="s">
        <v>188</v>
      </c>
      <c r="C180" s="19" t="s">
        <v>15</v>
      </c>
      <c r="D180" s="19"/>
      <c r="E180" s="43"/>
      <c r="F180" s="43"/>
      <c r="G180" s="28"/>
      <c r="H180" s="32">
        <f>SUM(H174:H179)</f>
        <v>0</v>
      </c>
    </row>
    <row r="181" spans="1:8" x14ac:dyDescent="0.25">
      <c r="A181" s="33">
        <v>1</v>
      </c>
      <c r="B181" s="42" t="s">
        <v>189</v>
      </c>
      <c r="C181" s="49" t="s">
        <v>40</v>
      </c>
      <c r="D181" s="14">
        <v>40</v>
      </c>
      <c r="E181" s="15">
        <v>0</v>
      </c>
      <c r="F181" s="16">
        <f t="shared" ref="F181:F185" si="32">E181*D181</f>
        <v>0</v>
      </c>
      <c r="G181" s="17">
        <v>0.23</v>
      </c>
      <c r="H181" s="18">
        <f t="shared" ref="H181:H185" si="33">F181*1.23</f>
        <v>0</v>
      </c>
    </row>
    <row r="182" spans="1:8" x14ac:dyDescent="0.25">
      <c r="A182" s="33">
        <v>2</v>
      </c>
      <c r="B182" s="42" t="s">
        <v>190</v>
      </c>
      <c r="C182" s="49" t="s">
        <v>40</v>
      </c>
      <c r="D182" s="14">
        <v>40</v>
      </c>
      <c r="E182" s="15">
        <v>0</v>
      </c>
      <c r="F182" s="16">
        <f t="shared" si="32"/>
        <v>0</v>
      </c>
      <c r="G182" s="17">
        <v>0.23</v>
      </c>
      <c r="H182" s="18">
        <f t="shared" si="33"/>
        <v>0</v>
      </c>
    </row>
    <row r="183" spans="1:8" x14ac:dyDescent="0.25">
      <c r="A183" s="33">
        <v>3</v>
      </c>
      <c r="B183" s="12" t="s">
        <v>191</v>
      </c>
      <c r="C183" s="34" t="s">
        <v>40</v>
      </c>
      <c r="D183" s="14">
        <f>60+110</f>
        <v>170</v>
      </c>
      <c r="E183" s="15">
        <v>0</v>
      </c>
      <c r="F183" s="16">
        <f t="shared" si="32"/>
        <v>0</v>
      </c>
      <c r="G183" s="17">
        <v>0.23</v>
      </c>
      <c r="H183" s="18">
        <f t="shared" si="33"/>
        <v>0</v>
      </c>
    </row>
    <row r="184" spans="1:8" x14ac:dyDescent="0.25">
      <c r="A184" s="33">
        <v>4</v>
      </c>
      <c r="B184" s="12" t="s">
        <v>192</v>
      </c>
      <c r="C184" s="34" t="s">
        <v>40</v>
      </c>
      <c r="D184" s="14">
        <v>20</v>
      </c>
      <c r="E184" s="15">
        <v>0</v>
      </c>
      <c r="F184" s="16">
        <f t="shared" si="32"/>
        <v>0</v>
      </c>
      <c r="G184" s="17">
        <v>0.23</v>
      </c>
      <c r="H184" s="18">
        <f t="shared" si="33"/>
        <v>0</v>
      </c>
    </row>
    <row r="185" spans="1:8" x14ac:dyDescent="0.25">
      <c r="A185" s="33">
        <v>5</v>
      </c>
      <c r="B185" s="12" t="s">
        <v>193</v>
      </c>
      <c r="C185" s="34" t="s">
        <v>40</v>
      </c>
      <c r="D185" s="14">
        <v>30</v>
      </c>
      <c r="E185" s="15">
        <v>0</v>
      </c>
      <c r="F185" s="16">
        <f t="shared" si="32"/>
        <v>0</v>
      </c>
      <c r="G185" s="17">
        <v>0.23</v>
      </c>
      <c r="H185" s="18">
        <f t="shared" si="33"/>
        <v>0</v>
      </c>
    </row>
    <row r="186" spans="1:8" ht="15.75" thickBot="1" x14ac:dyDescent="0.3">
      <c r="A186" s="24">
        <v>18</v>
      </c>
      <c r="B186" s="61" t="s">
        <v>194</v>
      </c>
      <c r="C186" s="19" t="s">
        <v>15</v>
      </c>
      <c r="D186" s="19"/>
      <c r="E186" s="31"/>
      <c r="F186" s="31"/>
      <c r="G186" s="28"/>
      <c r="H186" s="32">
        <f>SUM(H181:H185)</f>
        <v>0</v>
      </c>
    </row>
    <row r="187" spans="1:8" x14ac:dyDescent="0.25">
      <c r="A187" s="33">
        <v>1</v>
      </c>
      <c r="B187" s="46" t="s">
        <v>195</v>
      </c>
      <c r="C187" s="34" t="s">
        <v>40</v>
      </c>
      <c r="D187" s="14">
        <v>32</v>
      </c>
      <c r="E187" s="16">
        <v>0</v>
      </c>
      <c r="F187" s="16">
        <f t="shared" ref="F187:F188" si="34">E187*D187</f>
        <v>0</v>
      </c>
      <c r="G187" s="17">
        <v>0.23</v>
      </c>
      <c r="H187" s="18">
        <f t="shared" ref="H187:H188" si="35">F187*1.23</f>
        <v>0</v>
      </c>
    </row>
    <row r="188" spans="1:8" x14ac:dyDescent="0.25">
      <c r="A188" s="33">
        <v>2</v>
      </c>
      <c r="B188" s="41" t="s">
        <v>196</v>
      </c>
      <c r="C188" s="34" t="s">
        <v>40</v>
      </c>
      <c r="D188" s="14">
        <v>1</v>
      </c>
      <c r="E188" s="16">
        <v>0</v>
      </c>
      <c r="F188" s="16">
        <f t="shared" si="34"/>
        <v>0</v>
      </c>
      <c r="G188" s="17">
        <v>0.23</v>
      </c>
      <c r="H188" s="18">
        <f t="shared" si="35"/>
        <v>0</v>
      </c>
    </row>
    <row r="189" spans="1:8" ht="15.75" thickBot="1" x14ac:dyDescent="0.3">
      <c r="A189" s="35">
        <v>19</v>
      </c>
      <c r="B189" s="36" t="s">
        <v>197</v>
      </c>
      <c r="C189" s="37" t="s">
        <v>15</v>
      </c>
      <c r="D189" s="19"/>
      <c r="E189" s="62"/>
      <c r="F189" s="63"/>
      <c r="G189" s="64"/>
      <c r="H189" s="32">
        <f>SUM(H187:H188)</f>
        <v>0</v>
      </c>
    </row>
    <row r="190" spans="1:8" x14ac:dyDescent="0.25">
      <c r="A190" s="33">
        <v>1</v>
      </c>
      <c r="B190" s="42" t="s">
        <v>198</v>
      </c>
      <c r="C190" s="49" t="s">
        <v>40</v>
      </c>
      <c r="D190" s="14">
        <v>32</v>
      </c>
      <c r="E190" s="65">
        <v>0</v>
      </c>
      <c r="F190" s="16">
        <f t="shared" ref="F190:F192" si="36">E190*D190</f>
        <v>0</v>
      </c>
      <c r="G190" s="17">
        <v>0.23</v>
      </c>
      <c r="H190" s="18">
        <f t="shared" ref="H190:H192" si="37">F190*1.23</f>
        <v>0</v>
      </c>
    </row>
    <row r="191" spans="1:8" x14ac:dyDescent="0.25">
      <c r="A191" s="33">
        <v>2</v>
      </c>
      <c r="B191" s="42" t="s">
        <v>199</v>
      </c>
      <c r="C191" s="49" t="s">
        <v>40</v>
      </c>
      <c r="D191" s="14">
        <v>32</v>
      </c>
      <c r="E191" s="65">
        <v>0</v>
      </c>
      <c r="F191" s="16">
        <f t="shared" si="36"/>
        <v>0</v>
      </c>
      <c r="G191" s="17">
        <v>0.23</v>
      </c>
      <c r="H191" s="18">
        <f t="shared" si="37"/>
        <v>0</v>
      </c>
    </row>
    <row r="192" spans="1:8" x14ac:dyDescent="0.25">
      <c r="A192" s="33">
        <v>3</v>
      </c>
      <c r="B192" s="12" t="s">
        <v>200</v>
      </c>
      <c r="C192" s="34" t="s">
        <v>40</v>
      </c>
      <c r="D192" s="14">
        <v>5</v>
      </c>
      <c r="E192" s="16">
        <v>0</v>
      </c>
      <c r="F192" s="16">
        <f t="shared" si="36"/>
        <v>0</v>
      </c>
      <c r="G192" s="17">
        <v>0.23</v>
      </c>
      <c r="H192" s="18">
        <f t="shared" si="37"/>
        <v>0</v>
      </c>
    </row>
    <row r="193" spans="1:8" ht="15.75" thickBot="1" x14ac:dyDescent="0.3">
      <c r="A193" s="24">
        <v>20</v>
      </c>
      <c r="B193" s="25" t="s">
        <v>201</v>
      </c>
      <c r="C193" s="19" t="s">
        <v>15</v>
      </c>
      <c r="D193" s="19"/>
      <c r="E193" s="43"/>
      <c r="F193" s="43"/>
      <c r="G193" s="28"/>
      <c r="H193" s="32">
        <f>SUM(H190:H192)</f>
        <v>0</v>
      </c>
    </row>
    <row r="194" spans="1:8" x14ac:dyDescent="0.25">
      <c r="A194" s="33">
        <v>1</v>
      </c>
      <c r="B194" s="12" t="s">
        <v>202</v>
      </c>
      <c r="C194" s="34" t="s">
        <v>40</v>
      </c>
      <c r="D194" s="14">
        <v>32</v>
      </c>
      <c r="E194" s="16">
        <v>0</v>
      </c>
      <c r="F194" s="16">
        <f t="shared" ref="F194" si="38">E194*D194</f>
        <v>0</v>
      </c>
      <c r="G194" s="17">
        <v>0.23</v>
      </c>
      <c r="H194" s="18">
        <f t="shared" ref="H194" si="39">F194*1.23</f>
        <v>0</v>
      </c>
    </row>
    <row r="195" spans="1:8" ht="15.75" thickBot="1" x14ac:dyDescent="0.3">
      <c r="A195" s="24">
        <v>21</v>
      </c>
      <c r="B195" s="66" t="s">
        <v>203</v>
      </c>
      <c r="C195" s="19" t="s">
        <v>15</v>
      </c>
      <c r="D195" s="19"/>
      <c r="E195" s="31"/>
      <c r="F195" s="47"/>
      <c r="G195" s="48"/>
      <c r="H195" s="32">
        <f>SUM(H194)</f>
        <v>0</v>
      </c>
    </row>
    <row r="196" spans="1:8" x14ac:dyDescent="0.25">
      <c r="A196" s="33">
        <v>1</v>
      </c>
      <c r="B196" s="41" t="s">
        <v>204</v>
      </c>
      <c r="C196" s="34" t="s">
        <v>205</v>
      </c>
      <c r="D196" s="14">
        <v>50</v>
      </c>
      <c r="E196" s="16">
        <v>0</v>
      </c>
      <c r="F196" s="16">
        <f t="shared" ref="F196:F222" si="40">E196*D196</f>
        <v>0</v>
      </c>
      <c r="G196" s="17">
        <v>0.23</v>
      </c>
      <c r="H196" s="18">
        <f t="shared" ref="H196:H222" si="41">F196*1.23</f>
        <v>0</v>
      </c>
    </row>
    <row r="197" spans="1:8" x14ac:dyDescent="0.25">
      <c r="A197" s="33">
        <v>2</v>
      </c>
      <c r="B197" s="41" t="s">
        <v>206</v>
      </c>
      <c r="C197" s="34" t="s">
        <v>205</v>
      </c>
      <c r="D197" s="14">
        <v>50</v>
      </c>
      <c r="E197" s="16">
        <v>0</v>
      </c>
      <c r="F197" s="16">
        <f t="shared" si="40"/>
        <v>0</v>
      </c>
      <c r="G197" s="17">
        <v>0.23</v>
      </c>
      <c r="H197" s="18">
        <f t="shared" si="41"/>
        <v>0</v>
      </c>
    </row>
    <row r="198" spans="1:8" x14ac:dyDescent="0.25">
      <c r="A198" s="33">
        <v>3</v>
      </c>
      <c r="B198" s="41" t="s">
        <v>207</v>
      </c>
      <c r="C198" s="34" t="s">
        <v>205</v>
      </c>
      <c r="D198" s="14">
        <v>300</v>
      </c>
      <c r="E198" s="16">
        <v>0</v>
      </c>
      <c r="F198" s="16">
        <f t="shared" si="40"/>
        <v>0</v>
      </c>
      <c r="G198" s="17">
        <v>0.23</v>
      </c>
      <c r="H198" s="18">
        <f t="shared" si="41"/>
        <v>0</v>
      </c>
    </row>
    <row r="199" spans="1:8" x14ac:dyDescent="0.25">
      <c r="A199" s="33">
        <v>4</v>
      </c>
      <c r="B199" s="41" t="s">
        <v>208</v>
      </c>
      <c r="C199" s="34" t="s">
        <v>205</v>
      </c>
      <c r="D199" s="14">
        <v>30</v>
      </c>
      <c r="E199" s="16">
        <v>0</v>
      </c>
      <c r="F199" s="16">
        <f t="shared" si="40"/>
        <v>0</v>
      </c>
      <c r="G199" s="17">
        <v>0.23</v>
      </c>
      <c r="H199" s="18">
        <f t="shared" si="41"/>
        <v>0</v>
      </c>
    </row>
    <row r="200" spans="1:8" x14ac:dyDescent="0.25">
      <c r="A200" s="33">
        <v>5</v>
      </c>
      <c r="B200" s="41" t="s">
        <v>209</v>
      </c>
      <c r="C200" s="34" t="s">
        <v>205</v>
      </c>
      <c r="D200" s="14">
        <v>30</v>
      </c>
      <c r="E200" s="16">
        <v>0</v>
      </c>
      <c r="F200" s="16">
        <f t="shared" si="40"/>
        <v>0</v>
      </c>
      <c r="G200" s="17">
        <v>0.23</v>
      </c>
      <c r="H200" s="18">
        <f t="shared" si="41"/>
        <v>0</v>
      </c>
    </row>
    <row r="201" spans="1:8" x14ac:dyDescent="0.25">
      <c r="A201" s="33">
        <v>6</v>
      </c>
      <c r="B201" s="41" t="s">
        <v>210</v>
      </c>
      <c r="C201" s="34" t="s">
        <v>205</v>
      </c>
      <c r="D201" s="14">
        <v>20</v>
      </c>
      <c r="E201" s="16">
        <v>0</v>
      </c>
      <c r="F201" s="16">
        <f t="shared" si="40"/>
        <v>0</v>
      </c>
      <c r="G201" s="17">
        <v>0.23</v>
      </c>
      <c r="H201" s="18">
        <f t="shared" si="41"/>
        <v>0</v>
      </c>
    </row>
    <row r="202" spans="1:8" x14ac:dyDescent="0.25">
      <c r="A202" s="33">
        <v>7</v>
      </c>
      <c r="B202" s="41" t="s">
        <v>211</v>
      </c>
      <c r="C202" s="34" t="s">
        <v>205</v>
      </c>
      <c r="D202" s="14">
        <v>20</v>
      </c>
      <c r="E202" s="16">
        <v>0</v>
      </c>
      <c r="F202" s="16">
        <f t="shared" si="40"/>
        <v>0</v>
      </c>
      <c r="G202" s="17">
        <v>0.23</v>
      </c>
      <c r="H202" s="18">
        <f t="shared" si="41"/>
        <v>0</v>
      </c>
    </row>
    <row r="203" spans="1:8" x14ac:dyDescent="0.25">
      <c r="A203" s="33">
        <v>8</v>
      </c>
      <c r="B203" s="41" t="s">
        <v>212</v>
      </c>
      <c r="C203" s="34" t="s">
        <v>205</v>
      </c>
      <c r="D203" s="14">
        <v>150</v>
      </c>
      <c r="E203" s="16">
        <v>0</v>
      </c>
      <c r="F203" s="16">
        <f t="shared" si="40"/>
        <v>0</v>
      </c>
      <c r="G203" s="17">
        <v>0.23</v>
      </c>
      <c r="H203" s="18">
        <f t="shared" si="41"/>
        <v>0</v>
      </c>
    </row>
    <row r="204" spans="1:8" x14ac:dyDescent="0.25">
      <c r="A204" s="33">
        <v>9</v>
      </c>
      <c r="B204" s="41" t="s">
        <v>213</v>
      </c>
      <c r="C204" s="34" t="s">
        <v>205</v>
      </c>
      <c r="D204" s="14">
        <v>30</v>
      </c>
      <c r="E204" s="16">
        <v>0</v>
      </c>
      <c r="F204" s="16">
        <f t="shared" si="40"/>
        <v>0</v>
      </c>
      <c r="G204" s="17">
        <v>0.23</v>
      </c>
      <c r="H204" s="18">
        <f t="shared" si="41"/>
        <v>0</v>
      </c>
    </row>
    <row r="205" spans="1:8" x14ac:dyDescent="0.25">
      <c r="A205" s="33">
        <v>10</v>
      </c>
      <c r="B205" s="41" t="s">
        <v>214</v>
      </c>
      <c r="C205" s="34" t="s">
        <v>205</v>
      </c>
      <c r="D205" s="14">
        <v>20</v>
      </c>
      <c r="E205" s="16">
        <v>0</v>
      </c>
      <c r="F205" s="16">
        <f t="shared" si="40"/>
        <v>0</v>
      </c>
      <c r="G205" s="17">
        <v>0.23</v>
      </c>
      <c r="H205" s="18">
        <f t="shared" si="41"/>
        <v>0</v>
      </c>
    </row>
    <row r="206" spans="1:8" x14ac:dyDescent="0.25">
      <c r="A206" s="33">
        <v>11</v>
      </c>
      <c r="B206" s="41" t="s">
        <v>215</v>
      </c>
      <c r="C206" s="34" t="s">
        <v>205</v>
      </c>
      <c r="D206" s="14">
        <v>100</v>
      </c>
      <c r="E206" s="16">
        <v>0</v>
      </c>
      <c r="F206" s="16">
        <f t="shared" si="40"/>
        <v>0</v>
      </c>
      <c r="G206" s="17">
        <v>0.23</v>
      </c>
      <c r="H206" s="18">
        <f t="shared" si="41"/>
        <v>0</v>
      </c>
    </row>
    <row r="207" spans="1:8" x14ac:dyDescent="0.25">
      <c r="A207" s="33">
        <v>12</v>
      </c>
      <c r="B207" s="41" t="s">
        <v>216</v>
      </c>
      <c r="C207" s="34" t="s">
        <v>205</v>
      </c>
      <c r="D207" s="14">
        <v>20</v>
      </c>
      <c r="E207" s="16">
        <v>0</v>
      </c>
      <c r="F207" s="16">
        <f t="shared" si="40"/>
        <v>0</v>
      </c>
      <c r="G207" s="17">
        <v>0.23</v>
      </c>
      <c r="H207" s="18">
        <f t="shared" si="41"/>
        <v>0</v>
      </c>
    </row>
    <row r="208" spans="1:8" x14ac:dyDescent="0.25">
      <c r="A208" s="33">
        <v>13</v>
      </c>
      <c r="B208" s="41" t="s">
        <v>217</v>
      </c>
      <c r="C208" s="34" t="s">
        <v>205</v>
      </c>
      <c r="D208" s="14">
        <v>50</v>
      </c>
      <c r="E208" s="16">
        <v>0</v>
      </c>
      <c r="F208" s="16">
        <f t="shared" si="40"/>
        <v>0</v>
      </c>
      <c r="G208" s="17">
        <v>0.23</v>
      </c>
      <c r="H208" s="18">
        <f t="shared" si="41"/>
        <v>0</v>
      </c>
    </row>
    <row r="209" spans="1:8" x14ac:dyDescent="0.25">
      <c r="A209" s="33">
        <v>14</v>
      </c>
      <c r="B209" s="41" t="s">
        <v>218</v>
      </c>
      <c r="C209" s="34" t="s">
        <v>205</v>
      </c>
      <c r="D209" s="14">
        <v>25</v>
      </c>
      <c r="E209" s="16">
        <v>0</v>
      </c>
      <c r="F209" s="16">
        <f t="shared" si="40"/>
        <v>0</v>
      </c>
      <c r="G209" s="17">
        <v>0.23</v>
      </c>
      <c r="H209" s="18">
        <f t="shared" si="41"/>
        <v>0</v>
      </c>
    </row>
    <row r="210" spans="1:8" x14ac:dyDescent="0.25">
      <c r="A210" s="33">
        <v>15</v>
      </c>
      <c r="B210" s="41" t="s">
        <v>219</v>
      </c>
      <c r="C210" s="34" t="s">
        <v>205</v>
      </c>
      <c r="D210" s="14">
        <v>20</v>
      </c>
      <c r="E210" s="16">
        <v>0</v>
      </c>
      <c r="F210" s="16">
        <f t="shared" si="40"/>
        <v>0</v>
      </c>
      <c r="G210" s="17">
        <v>0.23</v>
      </c>
      <c r="H210" s="18">
        <f t="shared" si="41"/>
        <v>0</v>
      </c>
    </row>
    <row r="211" spans="1:8" x14ac:dyDescent="0.25">
      <c r="A211" s="33">
        <v>16</v>
      </c>
      <c r="B211" s="41" t="s">
        <v>220</v>
      </c>
      <c r="C211" s="34" t="s">
        <v>40</v>
      </c>
      <c r="D211" s="14">
        <v>1</v>
      </c>
      <c r="E211" s="16">
        <v>0</v>
      </c>
      <c r="F211" s="16">
        <f t="shared" si="40"/>
        <v>0</v>
      </c>
      <c r="G211" s="17">
        <v>0.23</v>
      </c>
      <c r="H211" s="18">
        <f t="shared" si="41"/>
        <v>0</v>
      </c>
    </row>
    <row r="212" spans="1:8" x14ac:dyDescent="0.25">
      <c r="A212" s="33">
        <v>17</v>
      </c>
      <c r="B212" s="41" t="s">
        <v>221</v>
      </c>
      <c r="C212" s="34" t="s">
        <v>40</v>
      </c>
      <c r="D212" s="14">
        <v>1</v>
      </c>
      <c r="E212" s="16">
        <v>0</v>
      </c>
      <c r="F212" s="16">
        <f t="shared" si="40"/>
        <v>0</v>
      </c>
      <c r="G212" s="17">
        <v>0.23</v>
      </c>
      <c r="H212" s="18">
        <f t="shared" si="41"/>
        <v>0</v>
      </c>
    </row>
    <row r="213" spans="1:8" x14ac:dyDescent="0.25">
      <c r="A213" s="33">
        <v>18</v>
      </c>
      <c r="B213" s="41" t="s">
        <v>222</v>
      </c>
      <c r="C213" s="34" t="s">
        <v>40</v>
      </c>
      <c r="D213" s="14">
        <v>1</v>
      </c>
      <c r="E213" s="16">
        <v>0</v>
      </c>
      <c r="F213" s="16">
        <f t="shared" si="40"/>
        <v>0</v>
      </c>
      <c r="G213" s="17">
        <v>0.23</v>
      </c>
      <c r="H213" s="18">
        <f t="shared" si="41"/>
        <v>0</v>
      </c>
    </row>
    <row r="214" spans="1:8" x14ac:dyDescent="0.25">
      <c r="A214" s="33">
        <v>19</v>
      </c>
      <c r="B214" s="41" t="s">
        <v>223</v>
      </c>
      <c r="C214" s="34" t="s">
        <v>40</v>
      </c>
      <c r="D214" s="14">
        <v>1</v>
      </c>
      <c r="E214" s="16">
        <v>0</v>
      </c>
      <c r="F214" s="16">
        <f t="shared" si="40"/>
        <v>0</v>
      </c>
      <c r="G214" s="17">
        <v>0.23</v>
      </c>
      <c r="H214" s="18">
        <f t="shared" si="41"/>
        <v>0</v>
      </c>
    </row>
    <row r="215" spans="1:8" x14ac:dyDescent="0.25">
      <c r="A215" s="33">
        <v>20</v>
      </c>
      <c r="B215" s="41" t="s">
        <v>224</v>
      </c>
      <c r="C215" s="34" t="s">
        <v>40</v>
      </c>
      <c r="D215" s="14">
        <v>1</v>
      </c>
      <c r="E215" s="16">
        <v>0</v>
      </c>
      <c r="F215" s="16">
        <f t="shared" si="40"/>
        <v>0</v>
      </c>
      <c r="G215" s="17">
        <v>0.23</v>
      </c>
      <c r="H215" s="18">
        <f t="shared" si="41"/>
        <v>0</v>
      </c>
    </row>
    <row r="216" spans="1:8" x14ac:dyDescent="0.25">
      <c r="A216" s="33">
        <v>21</v>
      </c>
      <c r="B216" s="41" t="s">
        <v>225</v>
      </c>
      <c r="C216" s="34" t="s">
        <v>40</v>
      </c>
      <c r="D216" s="14">
        <v>1</v>
      </c>
      <c r="E216" s="16">
        <v>0</v>
      </c>
      <c r="F216" s="16">
        <f t="shared" si="40"/>
        <v>0</v>
      </c>
      <c r="G216" s="17">
        <v>0.23</v>
      </c>
      <c r="H216" s="18">
        <f t="shared" si="41"/>
        <v>0</v>
      </c>
    </row>
    <row r="217" spans="1:8" x14ac:dyDescent="0.25">
      <c r="A217" s="33">
        <v>22</v>
      </c>
      <c r="B217" s="41" t="s">
        <v>226</v>
      </c>
      <c r="C217" s="34" t="s">
        <v>40</v>
      </c>
      <c r="D217" s="14">
        <v>1</v>
      </c>
      <c r="E217" s="16">
        <v>0</v>
      </c>
      <c r="F217" s="16">
        <f t="shared" si="40"/>
        <v>0</v>
      </c>
      <c r="G217" s="17">
        <v>0.23</v>
      </c>
      <c r="H217" s="18">
        <f t="shared" si="41"/>
        <v>0</v>
      </c>
    </row>
    <row r="218" spans="1:8" x14ac:dyDescent="0.25">
      <c r="A218" s="33">
        <v>23</v>
      </c>
      <c r="B218" s="41" t="s">
        <v>227</v>
      </c>
      <c r="C218" s="34" t="s">
        <v>40</v>
      </c>
      <c r="D218" s="14">
        <v>1</v>
      </c>
      <c r="E218" s="16">
        <v>0</v>
      </c>
      <c r="F218" s="16">
        <f t="shared" si="40"/>
        <v>0</v>
      </c>
      <c r="G218" s="17">
        <v>0.23</v>
      </c>
      <c r="H218" s="18">
        <f t="shared" si="41"/>
        <v>0</v>
      </c>
    </row>
    <row r="219" spans="1:8" x14ac:dyDescent="0.25">
      <c r="A219" s="33">
        <v>24</v>
      </c>
      <c r="B219" s="41" t="s">
        <v>228</v>
      </c>
      <c r="C219" s="34" t="s">
        <v>40</v>
      </c>
      <c r="D219" s="14">
        <v>1</v>
      </c>
      <c r="E219" s="16">
        <v>0</v>
      </c>
      <c r="F219" s="16">
        <f t="shared" si="40"/>
        <v>0</v>
      </c>
      <c r="G219" s="17">
        <v>0.23</v>
      </c>
      <c r="H219" s="18">
        <f t="shared" si="41"/>
        <v>0</v>
      </c>
    </row>
    <row r="220" spans="1:8" x14ac:dyDescent="0.25">
      <c r="A220" s="33">
        <v>25</v>
      </c>
      <c r="B220" s="41" t="s">
        <v>229</v>
      </c>
      <c r="C220" s="34" t="s">
        <v>40</v>
      </c>
      <c r="D220" s="14">
        <v>1</v>
      </c>
      <c r="E220" s="16">
        <v>0</v>
      </c>
      <c r="F220" s="16">
        <f t="shared" si="40"/>
        <v>0</v>
      </c>
      <c r="G220" s="17">
        <v>0.23</v>
      </c>
      <c r="H220" s="18">
        <f t="shared" si="41"/>
        <v>0</v>
      </c>
    </row>
    <row r="221" spans="1:8" x14ac:dyDescent="0.25">
      <c r="A221" s="33">
        <v>26</v>
      </c>
      <c r="B221" s="41" t="s">
        <v>230</v>
      </c>
      <c r="C221" s="34" t="s">
        <v>40</v>
      </c>
      <c r="D221" s="14">
        <v>1</v>
      </c>
      <c r="E221" s="16">
        <v>0</v>
      </c>
      <c r="F221" s="16">
        <f t="shared" si="40"/>
        <v>0</v>
      </c>
      <c r="G221" s="17">
        <v>0.23</v>
      </c>
      <c r="H221" s="18">
        <f t="shared" si="41"/>
        <v>0</v>
      </c>
    </row>
    <row r="222" spans="1:8" x14ac:dyDescent="0.25">
      <c r="A222" s="13">
        <v>27</v>
      </c>
      <c r="B222" s="41" t="s">
        <v>231</v>
      </c>
      <c r="C222" s="34" t="s">
        <v>40</v>
      </c>
      <c r="D222" s="14">
        <v>1</v>
      </c>
      <c r="E222" s="16">
        <v>0</v>
      </c>
      <c r="F222" s="16">
        <f t="shared" si="40"/>
        <v>0</v>
      </c>
      <c r="G222" s="17">
        <v>0.23</v>
      </c>
      <c r="H222" s="18">
        <f t="shared" si="41"/>
        <v>0</v>
      </c>
    </row>
    <row r="223" spans="1:8" ht="15.75" thickBot="1" x14ac:dyDescent="0.3">
      <c r="A223" s="24">
        <v>22</v>
      </c>
      <c r="B223" s="66" t="s">
        <v>232</v>
      </c>
      <c r="C223" s="19" t="s">
        <v>15</v>
      </c>
      <c r="D223" s="19"/>
      <c r="E223" s="31"/>
      <c r="F223" s="31"/>
      <c r="G223" s="28"/>
      <c r="H223" s="32">
        <f>SUM(H196:H222)</f>
        <v>0</v>
      </c>
    </row>
    <row r="224" spans="1:8" x14ac:dyDescent="0.25">
      <c r="A224" s="13">
        <v>1</v>
      </c>
      <c r="B224" s="41" t="s">
        <v>233</v>
      </c>
      <c r="C224" s="34" t="s">
        <v>40</v>
      </c>
      <c r="D224" s="14">
        <v>10</v>
      </c>
      <c r="E224" s="16">
        <v>0</v>
      </c>
      <c r="F224" s="16">
        <f t="shared" ref="F224:F231" si="42">E224*D224</f>
        <v>0</v>
      </c>
      <c r="G224" s="17">
        <v>0.23</v>
      </c>
      <c r="H224" s="18">
        <f t="shared" ref="H224:H231" si="43">F224*1.23</f>
        <v>0</v>
      </c>
    </row>
    <row r="225" spans="1:8" x14ac:dyDescent="0.25">
      <c r="A225" s="13">
        <v>2</v>
      </c>
      <c r="B225" s="41" t="s">
        <v>234</v>
      </c>
      <c r="C225" s="34" t="s">
        <v>40</v>
      </c>
      <c r="D225" s="14">
        <v>4</v>
      </c>
      <c r="E225" s="16">
        <v>0</v>
      </c>
      <c r="F225" s="16">
        <f t="shared" si="42"/>
        <v>0</v>
      </c>
      <c r="G225" s="17">
        <v>0.23</v>
      </c>
      <c r="H225" s="18">
        <f t="shared" si="43"/>
        <v>0</v>
      </c>
    </row>
    <row r="226" spans="1:8" x14ac:dyDescent="0.25">
      <c r="A226" s="13">
        <v>3</v>
      </c>
      <c r="B226" s="41" t="s">
        <v>235</v>
      </c>
      <c r="C226" s="34" t="s">
        <v>40</v>
      </c>
      <c r="D226" s="14">
        <v>128</v>
      </c>
      <c r="E226" s="16">
        <v>0</v>
      </c>
      <c r="F226" s="16">
        <f t="shared" si="42"/>
        <v>0</v>
      </c>
      <c r="G226" s="17">
        <v>0.23</v>
      </c>
      <c r="H226" s="18">
        <f t="shared" si="43"/>
        <v>0</v>
      </c>
    </row>
    <row r="227" spans="1:8" x14ac:dyDescent="0.25">
      <c r="A227" s="13">
        <v>4</v>
      </c>
      <c r="B227" s="41" t="s">
        <v>236</v>
      </c>
      <c r="C227" s="34" t="s">
        <v>40</v>
      </c>
      <c r="D227" s="14">
        <v>102</v>
      </c>
      <c r="E227" s="16">
        <v>0</v>
      </c>
      <c r="F227" s="16">
        <f t="shared" si="42"/>
        <v>0</v>
      </c>
      <c r="G227" s="17">
        <v>0.23</v>
      </c>
      <c r="H227" s="18">
        <f t="shared" si="43"/>
        <v>0</v>
      </c>
    </row>
    <row r="228" spans="1:8" x14ac:dyDescent="0.25">
      <c r="A228" s="13">
        <v>5</v>
      </c>
      <c r="B228" s="41" t="s">
        <v>237</v>
      </c>
      <c r="C228" s="34" t="s">
        <v>40</v>
      </c>
      <c r="D228" s="14">
        <f>2+48</f>
        <v>50</v>
      </c>
      <c r="E228" s="16">
        <v>0</v>
      </c>
      <c r="F228" s="16">
        <f t="shared" si="42"/>
        <v>0</v>
      </c>
      <c r="G228" s="17">
        <v>0.23</v>
      </c>
      <c r="H228" s="18">
        <f t="shared" si="43"/>
        <v>0</v>
      </c>
    </row>
    <row r="229" spans="1:8" x14ac:dyDescent="0.25">
      <c r="A229" s="13">
        <v>6</v>
      </c>
      <c r="B229" s="41" t="s">
        <v>238</v>
      </c>
      <c r="C229" s="34" t="s">
        <v>40</v>
      </c>
      <c r="D229" s="14">
        <v>16</v>
      </c>
      <c r="E229" s="16">
        <v>0</v>
      </c>
      <c r="F229" s="16">
        <f t="shared" si="42"/>
        <v>0</v>
      </c>
      <c r="G229" s="17">
        <v>0.23</v>
      </c>
      <c r="H229" s="18">
        <f t="shared" si="43"/>
        <v>0</v>
      </c>
    </row>
    <row r="230" spans="1:8" x14ac:dyDescent="0.25">
      <c r="A230" s="13">
        <v>7</v>
      </c>
      <c r="B230" s="41" t="s">
        <v>239</v>
      </c>
      <c r="C230" s="34" t="s">
        <v>40</v>
      </c>
      <c r="D230" s="14">
        <v>1</v>
      </c>
      <c r="E230" s="16">
        <v>0</v>
      </c>
      <c r="F230" s="16">
        <f t="shared" si="42"/>
        <v>0</v>
      </c>
      <c r="G230" s="17">
        <v>0.23</v>
      </c>
      <c r="H230" s="18">
        <f t="shared" si="43"/>
        <v>0</v>
      </c>
    </row>
    <row r="231" spans="1:8" x14ac:dyDescent="0.25">
      <c r="A231" s="13">
        <v>8</v>
      </c>
      <c r="B231" s="41" t="s">
        <v>240</v>
      </c>
      <c r="C231" s="34" t="s">
        <v>40</v>
      </c>
      <c r="D231" s="14">
        <v>6</v>
      </c>
      <c r="E231" s="16">
        <v>0</v>
      </c>
      <c r="F231" s="16">
        <f t="shared" si="42"/>
        <v>0</v>
      </c>
      <c r="G231" s="17">
        <v>0.23</v>
      </c>
      <c r="H231" s="18">
        <f t="shared" si="43"/>
        <v>0</v>
      </c>
    </row>
    <row r="232" spans="1:8" ht="15.75" thickBot="1" x14ac:dyDescent="0.3">
      <c r="A232" s="24">
        <v>23</v>
      </c>
      <c r="B232" s="66" t="s">
        <v>241</v>
      </c>
      <c r="C232" s="19" t="s">
        <v>15</v>
      </c>
      <c r="D232" s="19"/>
      <c r="E232" s="31"/>
      <c r="F232" s="31"/>
      <c r="G232" s="28"/>
      <c r="H232" s="32">
        <f>SUM(H224:H231)</f>
        <v>0</v>
      </c>
    </row>
    <row r="233" spans="1:8" x14ac:dyDescent="0.25">
      <c r="A233" s="67">
        <v>1</v>
      </c>
      <c r="B233" s="68" t="s">
        <v>242</v>
      </c>
      <c r="C233" s="69" t="s">
        <v>40</v>
      </c>
      <c r="D233" s="14">
        <v>5</v>
      </c>
      <c r="E233" s="16">
        <v>0</v>
      </c>
      <c r="F233" s="16">
        <f t="shared" ref="F233:F251" si="44">E233*D233</f>
        <v>0</v>
      </c>
      <c r="G233" s="17">
        <v>0.23</v>
      </c>
      <c r="H233" s="18">
        <f t="shared" ref="H233:H251" si="45">F233*1.23</f>
        <v>0</v>
      </c>
    </row>
    <row r="234" spans="1:8" x14ac:dyDescent="0.25">
      <c r="A234" s="67">
        <v>2</v>
      </c>
      <c r="B234" s="68" t="s">
        <v>243</v>
      </c>
      <c r="C234" s="69" t="s">
        <v>40</v>
      </c>
      <c r="D234" s="14">
        <v>5</v>
      </c>
      <c r="E234" s="16">
        <v>0</v>
      </c>
      <c r="F234" s="16">
        <f t="shared" si="44"/>
        <v>0</v>
      </c>
      <c r="G234" s="17">
        <v>0.23</v>
      </c>
      <c r="H234" s="18">
        <f t="shared" si="45"/>
        <v>0</v>
      </c>
    </row>
    <row r="235" spans="1:8" x14ac:dyDescent="0.25">
      <c r="A235" s="67">
        <v>3</v>
      </c>
      <c r="B235" s="68" t="s">
        <v>244</v>
      </c>
      <c r="C235" s="69" t="s">
        <v>40</v>
      </c>
      <c r="D235" s="14">
        <v>51</v>
      </c>
      <c r="E235" s="16">
        <v>0</v>
      </c>
      <c r="F235" s="16">
        <f t="shared" si="44"/>
        <v>0</v>
      </c>
      <c r="G235" s="17">
        <v>0.23</v>
      </c>
      <c r="H235" s="18">
        <f t="shared" si="45"/>
        <v>0</v>
      </c>
    </row>
    <row r="236" spans="1:8" x14ac:dyDescent="0.25">
      <c r="A236" s="67">
        <v>4</v>
      </c>
      <c r="B236" s="68" t="s">
        <v>245</v>
      </c>
      <c r="C236" s="69" t="s">
        <v>40</v>
      </c>
      <c r="D236" s="14">
        <v>24</v>
      </c>
      <c r="E236" s="16">
        <v>0</v>
      </c>
      <c r="F236" s="16">
        <f t="shared" si="44"/>
        <v>0</v>
      </c>
      <c r="G236" s="17">
        <v>0.23</v>
      </c>
      <c r="H236" s="18">
        <f t="shared" si="45"/>
        <v>0</v>
      </c>
    </row>
    <row r="237" spans="1:8" x14ac:dyDescent="0.25">
      <c r="A237" s="67">
        <v>5</v>
      </c>
      <c r="B237" s="68" t="s">
        <v>246</v>
      </c>
      <c r="C237" s="69" t="s">
        <v>40</v>
      </c>
      <c r="D237" s="14">
        <v>8</v>
      </c>
      <c r="E237" s="16">
        <v>0</v>
      </c>
      <c r="F237" s="16">
        <f t="shared" si="44"/>
        <v>0</v>
      </c>
      <c r="G237" s="17">
        <v>0.23</v>
      </c>
      <c r="H237" s="18">
        <f t="shared" si="45"/>
        <v>0</v>
      </c>
    </row>
    <row r="238" spans="1:8" x14ac:dyDescent="0.25">
      <c r="A238" s="67">
        <v>6</v>
      </c>
      <c r="B238" s="68" t="s">
        <v>247</v>
      </c>
      <c r="C238" s="69" t="s">
        <v>40</v>
      </c>
      <c r="D238" s="14">
        <v>6</v>
      </c>
      <c r="E238" s="16">
        <v>0</v>
      </c>
      <c r="F238" s="16">
        <f t="shared" si="44"/>
        <v>0</v>
      </c>
      <c r="G238" s="17">
        <v>0.23</v>
      </c>
      <c r="H238" s="18">
        <f t="shared" si="45"/>
        <v>0</v>
      </c>
    </row>
    <row r="239" spans="1:8" x14ac:dyDescent="0.25">
      <c r="A239" s="67">
        <v>7</v>
      </c>
      <c r="B239" s="68" t="s">
        <v>248</v>
      </c>
      <c r="C239" s="69" t="s">
        <v>40</v>
      </c>
      <c r="D239" s="14">
        <v>1</v>
      </c>
      <c r="E239" s="16">
        <v>0</v>
      </c>
      <c r="F239" s="16">
        <f t="shared" si="44"/>
        <v>0</v>
      </c>
      <c r="G239" s="17">
        <v>0.23</v>
      </c>
      <c r="H239" s="18">
        <f t="shared" si="45"/>
        <v>0</v>
      </c>
    </row>
    <row r="240" spans="1:8" x14ac:dyDescent="0.25">
      <c r="A240" s="67">
        <v>8</v>
      </c>
      <c r="B240" s="68" t="s">
        <v>249</v>
      </c>
      <c r="C240" s="69" t="s">
        <v>40</v>
      </c>
      <c r="D240" s="14">
        <v>6</v>
      </c>
      <c r="E240" s="16">
        <v>0</v>
      </c>
      <c r="F240" s="16">
        <f t="shared" si="44"/>
        <v>0</v>
      </c>
      <c r="G240" s="17">
        <v>0.23</v>
      </c>
      <c r="H240" s="18">
        <f t="shared" si="45"/>
        <v>0</v>
      </c>
    </row>
    <row r="241" spans="1:8" x14ac:dyDescent="0.25">
      <c r="A241" s="67">
        <v>9</v>
      </c>
      <c r="B241" s="68" t="s">
        <v>250</v>
      </c>
      <c r="C241" s="69" t="s">
        <v>40</v>
      </c>
      <c r="D241" s="14">
        <v>3</v>
      </c>
      <c r="E241" s="16">
        <v>0</v>
      </c>
      <c r="F241" s="16">
        <f t="shared" si="44"/>
        <v>0</v>
      </c>
      <c r="G241" s="17">
        <v>0.23</v>
      </c>
      <c r="H241" s="18">
        <f t="shared" si="45"/>
        <v>0</v>
      </c>
    </row>
    <row r="242" spans="1:8" x14ac:dyDescent="0.25">
      <c r="A242" s="67">
        <v>10</v>
      </c>
      <c r="B242" s="68" t="s">
        <v>251</v>
      </c>
      <c r="C242" s="69" t="s">
        <v>40</v>
      </c>
      <c r="D242" s="14">
        <v>3</v>
      </c>
      <c r="E242" s="16">
        <v>0</v>
      </c>
      <c r="F242" s="16">
        <f t="shared" si="44"/>
        <v>0</v>
      </c>
      <c r="G242" s="17">
        <v>0.23</v>
      </c>
      <c r="H242" s="18">
        <f t="shared" si="45"/>
        <v>0</v>
      </c>
    </row>
    <row r="243" spans="1:8" x14ac:dyDescent="0.25">
      <c r="A243" s="67">
        <v>11</v>
      </c>
      <c r="B243" s="68" t="s">
        <v>252</v>
      </c>
      <c r="C243" s="69" t="s">
        <v>40</v>
      </c>
      <c r="D243" s="14">
        <v>1</v>
      </c>
      <c r="E243" s="16">
        <v>0</v>
      </c>
      <c r="F243" s="16">
        <f t="shared" si="44"/>
        <v>0</v>
      </c>
      <c r="G243" s="17">
        <v>0.23</v>
      </c>
      <c r="H243" s="18">
        <f t="shared" si="45"/>
        <v>0</v>
      </c>
    </row>
    <row r="244" spans="1:8" x14ac:dyDescent="0.25">
      <c r="A244" s="67">
        <v>12</v>
      </c>
      <c r="B244" s="68" t="s">
        <v>253</v>
      </c>
      <c r="C244" s="69" t="s">
        <v>40</v>
      </c>
      <c r="D244" s="14">
        <v>1</v>
      </c>
      <c r="E244" s="16">
        <v>0</v>
      </c>
      <c r="F244" s="16">
        <f t="shared" si="44"/>
        <v>0</v>
      </c>
      <c r="G244" s="17">
        <v>0.23</v>
      </c>
      <c r="H244" s="18">
        <f t="shared" si="45"/>
        <v>0</v>
      </c>
    </row>
    <row r="245" spans="1:8" x14ac:dyDescent="0.25">
      <c r="A245" s="67">
        <v>13</v>
      </c>
      <c r="B245" s="68" t="s">
        <v>254</v>
      </c>
      <c r="C245" s="69" t="s">
        <v>40</v>
      </c>
      <c r="D245" s="14">
        <v>1</v>
      </c>
      <c r="E245" s="16">
        <v>0</v>
      </c>
      <c r="F245" s="16">
        <f t="shared" si="44"/>
        <v>0</v>
      </c>
      <c r="G245" s="17">
        <v>0.23</v>
      </c>
      <c r="H245" s="18">
        <f t="shared" si="45"/>
        <v>0</v>
      </c>
    </row>
    <row r="246" spans="1:8" x14ac:dyDescent="0.25">
      <c r="A246" s="67">
        <v>14</v>
      </c>
      <c r="B246" s="68" t="s">
        <v>255</v>
      </c>
      <c r="C246" s="69" t="s">
        <v>40</v>
      </c>
      <c r="D246" s="14">
        <v>12</v>
      </c>
      <c r="E246" s="16">
        <v>0</v>
      </c>
      <c r="F246" s="16">
        <f t="shared" si="44"/>
        <v>0</v>
      </c>
      <c r="G246" s="17">
        <v>0.23</v>
      </c>
      <c r="H246" s="18">
        <f t="shared" si="45"/>
        <v>0</v>
      </c>
    </row>
    <row r="247" spans="1:8" x14ac:dyDescent="0.25">
      <c r="A247" s="67">
        <v>15</v>
      </c>
      <c r="B247" s="68" t="s">
        <v>256</v>
      </c>
      <c r="C247" s="69" t="s">
        <v>40</v>
      </c>
      <c r="D247" s="14">
        <v>5</v>
      </c>
      <c r="E247" s="16">
        <v>0</v>
      </c>
      <c r="F247" s="16">
        <f t="shared" si="44"/>
        <v>0</v>
      </c>
      <c r="G247" s="17">
        <v>0.23</v>
      </c>
      <c r="H247" s="18">
        <f t="shared" si="45"/>
        <v>0</v>
      </c>
    </row>
    <row r="248" spans="1:8" x14ac:dyDescent="0.25">
      <c r="A248" s="67">
        <v>16</v>
      </c>
      <c r="B248" s="68" t="s">
        <v>257</v>
      </c>
      <c r="C248" s="69" t="s">
        <v>40</v>
      </c>
      <c r="D248" s="14">
        <f>33+17</f>
        <v>50</v>
      </c>
      <c r="E248" s="16">
        <v>0</v>
      </c>
      <c r="F248" s="16">
        <f t="shared" si="44"/>
        <v>0</v>
      </c>
      <c r="G248" s="17">
        <v>0.23</v>
      </c>
      <c r="H248" s="18">
        <f t="shared" si="45"/>
        <v>0</v>
      </c>
    </row>
    <row r="249" spans="1:8" x14ac:dyDescent="0.25">
      <c r="A249" s="67">
        <v>17</v>
      </c>
      <c r="B249" s="68" t="s">
        <v>258</v>
      </c>
      <c r="C249" s="69" t="s">
        <v>40</v>
      </c>
      <c r="D249" s="14">
        <v>1</v>
      </c>
      <c r="E249" s="16">
        <v>0</v>
      </c>
      <c r="F249" s="16">
        <f t="shared" si="44"/>
        <v>0</v>
      </c>
      <c r="G249" s="17">
        <v>0.23</v>
      </c>
      <c r="H249" s="18">
        <f t="shared" si="45"/>
        <v>0</v>
      </c>
    </row>
    <row r="250" spans="1:8" x14ac:dyDescent="0.25">
      <c r="A250" s="67">
        <v>18</v>
      </c>
      <c r="B250" s="68" t="s">
        <v>259</v>
      </c>
      <c r="C250" s="69" t="s">
        <v>40</v>
      </c>
      <c r="D250" s="14">
        <f>5+10</f>
        <v>15</v>
      </c>
      <c r="E250" s="16">
        <v>0</v>
      </c>
      <c r="F250" s="16">
        <f t="shared" si="44"/>
        <v>0</v>
      </c>
      <c r="G250" s="17">
        <v>0.23</v>
      </c>
      <c r="H250" s="18">
        <f t="shared" si="45"/>
        <v>0</v>
      </c>
    </row>
    <row r="251" spans="1:8" x14ac:dyDescent="0.25">
      <c r="A251" s="67">
        <v>19</v>
      </c>
      <c r="B251" s="68" t="s">
        <v>260</v>
      </c>
      <c r="C251" s="69" t="s">
        <v>40</v>
      </c>
      <c r="D251" s="14">
        <v>1</v>
      </c>
      <c r="E251" s="16">
        <v>0</v>
      </c>
      <c r="F251" s="16">
        <f t="shared" si="44"/>
        <v>0</v>
      </c>
      <c r="G251" s="17">
        <v>0.23</v>
      </c>
      <c r="H251" s="18">
        <f t="shared" si="45"/>
        <v>0</v>
      </c>
    </row>
    <row r="252" spans="1:8" ht="15.75" thickBot="1" x14ac:dyDescent="0.3">
      <c r="A252" s="24">
        <v>24</v>
      </c>
      <c r="B252" s="66" t="s">
        <v>261</v>
      </c>
      <c r="C252" s="19" t="s">
        <v>15</v>
      </c>
      <c r="D252" s="19"/>
      <c r="E252" s="31"/>
      <c r="F252" s="31"/>
      <c r="G252" s="28"/>
      <c r="H252" s="32">
        <f>SUM(H233:H251)</f>
        <v>0</v>
      </c>
    </row>
    <row r="253" spans="1:8" x14ac:dyDescent="0.25">
      <c r="A253" s="33">
        <v>1</v>
      </c>
      <c r="B253" s="70" t="s">
        <v>262</v>
      </c>
      <c r="C253" s="34" t="s">
        <v>40</v>
      </c>
      <c r="D253" s="14">
        <v>2</v>
      </c>
      <c r="E253" s="16">
        <v>0</v>
      </c>
      <c r="F253" s="16">
        <f t="shared" ref="F253:F284" si="46">E253*D253</f>
        <v>0</v>
      </c>
      <c r="G253" s="17">
        <v>0.23</v>
      </c>
      <c r="H253" s="18">
        <f t="shared" ref="H253:H284" si="47">F253*1.23</f>
        <v>0</v>
      </c>
    </row>
    <row r="254" spans="1:8" x14ac:dyDescent="0.25">
      <c r="A254" s="33">
        <v>2</v>
      </c>
      <c r="B254" s="70" t="s">
        <v>263</v>
      </c>
      <c r="C254" s="34" t="s">
        <v>40</v>
      </c>
      <c r="D254" s="14">
        <v>3</v>
      </c>
      <c r="E254" s="16">
        <v>0</v>
      </c>
      <c r="F254" s="16">
        <f t="shared" si="46"/>
        <v>0</v>
      </c>
      <c r="G254" s="17">
        <v>0.23</v>
      </c>
      <c r="H254" s="18">
        <f t="shared" si="47"/>
        <v>0</v>
      </c>
    </row>
    <row r="255" spans="1:8" x14ac:dyDescent="0.25">
      <c r="A255" s="33">
        <v>3</v>
      </c>
      <c r="B255" s="70" t="s">
        <v>264</v>
      </c>
      <c r="C255" s="34" t="s">
        <v>40</v>
      </c>
      <c r="D255" s="14">
        <v>5</v>
      </c>
      <c r="E255" s="16">
        <v>0</v>
      </c>
      <c r="F255" s="16">
        <f t="shared" si="46"/>
        <v>0</v>
      </c>
      <c r="G255" s="17">
        <v>0.23</v>
      </c>
      <c r="H255" s="18">
        <f t="shared" si="47"/>
        <v>0</v>
      </c>
    </row>
    <row r="256" spans="1:8" x14ac:dyDescent="0.25">
      <c r="A256" s="33">
        <v>4</v>
      </c>
      <c r="B256" s="70" t="s">
        <v>265</v>
      </c>
      <c r="C256" s="34" t="s">
        <v>40</v>
      </c>
      <c r="D256" s="14">
        <v>2</v>
      </c>
      <c r="E256" s="16">
        <v>0</v>
      </c>
      <c r="F256" s="16">
        <f t="shared" si="46"/>
        <v>0</v>
      </c>
      <c r="G256" s="17">
        <v>0.23</v>
      </c>
      <c r="H256" s="18">
        <f t="shared" si="47"/>
        <v>0</v>
      </c>
    </row>
    <row r="257" spans="1:8" x14ac:dyDescent="0.25">
      <c r="A257" s="33">
        <v>5</v>
      </c>
      <c r="B257" s="70" t="s">
        <v>266</v>
      </c>
      <c r="C257" s="34" t="s">
        <v>40</v>
      </c>
      <c r="D257" s="14">
        <v>2</v>
      </c>
      <c r="E257" s="16">
        <v>0</v>
      </c>
      <c r="F257" s="16">
        <f t="shared" si="46"/>
        <v>0</v>
      </c>
      <c r="G257" s="17">
        <v>0.23</v>
      </c>
      <c r="H257" s="18">
        <f t="shared" si="47"/>
        <v>0</v>
      </c>
    </row>
    <row r="258" spans="1:8" x14ac:dyDescent="0.25">
      <c r="A258" s="33">
        <v>6</v>
      </c>
      <c r="B258" s="70" t="s">
        <v>267</v>
      </c>
      <c r="C258" s="34" t="s">
        <v>40</v>
      </c>
      <c r="D258" s="14">
        <v>1</v>
      </c>
      <c r="E258" s="16">
        <v>0</v>
      </c>
      <c r="F258" s="16">
        <f t="shared" si="46"/>
        <v>0</v>
      </c>
      <c r="G258" s="17">
        <v>0.23</v>
      </c>
      <c r="H258" s="18">
        <f t="shared" si="47"/>
        <v>0</v>
      </c>
    </row>
    <row r="259" spans="1:8" x14ac:dyDescent="0.25">
      <c r="A259" s="33">
        <v>7</v>
      </c>
      <c r="B259" s="70" t="s">
        <v>268</v>
      </c>
      <c r="C259" s="34" t="s">
        <v>40</v>
      </c>
      <c r="D259" s="14">
        <v>1</v>
      </c>
      <c r="E259" s="16">
        <v>0</v>
      </c>
      <c r="F259" s="16">
        <f t="shared" si="46"/>
        <v>0</v>
      </c>
      <c r="G259" s="17">
        <v>0.23</v>
      </c>
      <c r="H259" s="18">
        <f t="shared" si="47"/>
        <v>0</v>
      </c>
    </row>
    <row r="260" spans="1:8" x14ac:dyDescent="0.25">
      <c r="A260" s="33">
        <v>8</v>
      </c>
      <c r="B260" s="71" t="s">
        <v>269</v>
      </c>
      <c r="C260" s="34" t="s">
        <v>40</v>
      </c>
      <c r="D260" s="14">
        <v>5</v>
      </c>
      <c r="E260" s="16">
        <v>0</v>
      </c>
      <c r="F260" s="16">
        <f t="shared" si="46"/>
        <v>0</v>
      </c>
      <c r="G260" s="17">
        <v>0.23</v>
      </c>
      <c r="H260" s="18">
        <f t="shared" si="47"/>
        <v>0</v>
      </c>
    </row>
    <row r="261" spans="1:8" x14ac:dyDescent="0.25">
      <c r="A261" s="33">
        <v>9</v>
      </c>
      <c r="B261" s="71" t="s">
        <v>270</v>
      </c>
      <c r="C261" s="34" t="s">
        <v>40</v>
      </c>
      <c r="D261" s="14">
        <v>5</v>
      </c>
      <c r="E261" s="16">
        <v>0</v>
      </c>
      <c r="F261" s="16">
        <f t="shared" si="46"/>
        <v>0</v>
      </c>
      <c r="G261" s="17">
        <v>0.23</v>
      </c>
      <c r="H261" s="18">
        <f t="shared" si="47"/>
        <v>0</v>
      </c>
    </row>
    <row r="262" spans="1:8" x14ac:dyDescent="0.25">
      <c r="A262" s="33">
        <v>10</v>
      </c>
      <c r="B262" s="70" t="s">
        <v>271</v>
      </c>
      <c r="C262" s="34" t="s">
        <v>40</v>
      </c>
      <c r="D262" s="14">
        <v>5</v>
      </c>
      <c r="E262" s="16">
        <v>0</v>
      </c>
      <c r="F262" s="16">
        <f t="shared" si="46"/>
        <v>0</v>
      </c>
      <c r="G262" s="17">
        <v>0.23</v>
      </c>
      <c r="H262" s="18">
        <f t="shared" si="47"/>
        <v>0</v>
      </c>
    </row>
    <row r="263" spans="1:8" x14ac:dyDescent="0.25">
      <c r="A263" s="33">
        <v>11</v>
      </c>
      <c r="B263" s="70" t="s">
        <v>272</v>
      </c>
      <c r="C263" s="34" t="s">
        <v>40</v>
      </c>
      <c r="D263" s="14">
        <v>51</v>
      </c>
      <c r="E263" s="16">
        <v>0</v>
      </c>
      <c r="F263" s="16">
        <f t="shared" si="46"/>
        <v>0</v>
      </c>
      <c r="G263" s="17">
        <v>0.23</v>
      </c>
      <c r="H263" s="18">
        <f t="shared" si="47"/>
        <v>0</v>
      </c>
    </row>
    <row r="264" spans="1:8" x14ac:dyDescent="0.25">
      <c r="A264" s="33">
        <v>12</v>
      </c>
      <c r="B264" s="70" t="s">
        <v>273</v>
      </c>
      <c r="C264" s="34" t="s">
        <v>40</v>
      </c>
      <c r="D264" s="14">
        <v>24</v>
      </c>
      <c r="E264" s="16">
        <v>0</v>
      </c>
      <c r="F264" s="16">
        <f t="shared" si="46"/>
        <v>0</v>
      </c>
      <c r="G264" s="17">
        <v>0.23</v>
      </c>
      <c r="H264" s="18">
        <f t="shared" si="47"/>
        <v>0</v>
      </c>
    </row>
    <row r="265" spans="1:8" x14ac:dyDescent="0.25">
      <c r="A265" s="33">
        <v>13</v>
      </c>
      <c r="B265" s="70" t="s">
        <v>274</v>
      </c>
      <c r="C265" s="34" t="s">
        <v>40</v>
      </c>
      <c r="D265" s="14">
        <v>8</v>
      </c>
      <c r="E265" s="16">
        <v>0</v>
      </c>
      <c r="F265" s="16">
        <f t="shared" si="46"/>
        <v>0</v>
      </c>
      <c r="G265" s="17">
        <v>0.23</v>
      </c>
      <c r="H265" s="18">
        <f t="shared" si="47"/>
        <v>0</v>
      </c>
    </row>
    <row r="266" spans="1:8" x14ac:dyDescent="0.25">
      <c r="A266" s="33">
        <v>14</v>
      </c>
      <c r="B266" s="70" t="s">
        <v>275</v>
      </c>
      <c r="C266" s="34" t="s">
        <v>40</v>
      </c>
      <c r="D266" s="14">
        <v>1</v>
      </c>
      <c r="E266" s="16">
        <v>0</v>
      </c>
      <c r="F266" s="16">
        <f t="shared" si="46"/>
        <v>0</v>
      </c>
      <c r="G266" s="17">
        <v>0.23</v>
      </c>
      <c r="H266" s="18">
        <f t="shared" si="47"/>
        <v>0</v>
      </c>
    </row>
    <row r="267" spans="1:8" x14ac:dyDescent="0.25">
      <c r="A267" s="33">
        <v>15</v>
      </c>
      <c r="B267" s="70" t="s">
        <v>276</v>
      </c>
      <c r="C267" s="34" t="s">
        <v>40</v>
      </c>
      <c r="D267" s="14">
        <v>3</v>
      </c>
      <c r="E267" s="16">
        <v>0</v>
      </c>
      <c r="F267" s="16">
        <f t="shared" si="46"/>
        <v>0</v>
      </c>
      <c r="G267" s="17">
        <v>0.23</v>
      </c>
      <c r="H267" s="18">
        <f t="shared" si="47"/>
        <v>0</v>
      </c>
    </row>
    <row r="268" spans="1:8" x14ac:dyDescent="0.25">
      <c r="A268" s="33">
        <v>16</v>
      </c>
      <c r="B268" s="72" t="s">
        <v>277</v>
      </c>
      <c r="C268" s="34" t="s">
        <v>40</v>
      </c>
      <c r="D268" s="14">
        <v>1</v>
      </c>
      <c r="E268" s="16">
        <v>0</v>
      </c>
      <c r="F268" s="16">
        <f t="shared" si="46"/>
        <v>0</v>
      </c>
      <c r="G268" s="17">
        <v>0.23</v>
      </c>
      <c r="H268" s="18">
        <f t="shared" si="47"/>
        <v>0</v>
      </c>
    </row>
    <row r="269" spans="1:8" x14ac:dyDescent="0.25">
      <c r="A269" s="33">
        <v>17</v>
      </c>
      <c r="B269" s="72" t="s">
        <v>278</v>
      </c>
      <c r="C269" s="34" t="s">
        <v>40</v>
      </c>
      <c r="D269" s="14">
        <v>1</v>
      </c>
      <c r="E269" s="16">
        <v>0</v>
      </c>
      <c r="F269" s="16">
        <f t="shared" si="46"/>
        <v>0</v>
      </c>
      <c r="G269" s="17">
        <v>0.23</v>
      </c>
      <c r="H269" s="18">
        <f t="shared" si="47"/>
        <v>0</v>
      </c>
    </row>
    <row r="270" spans="1:8" x14ac:dyDescent="0.25">
      <c r="A270" s="33">
        <v>18</v>
      </c>
      <c r="B270" s="72" t="s">
        <v>279</v>
      </c>
      <c r="C270" s="34" t="s">
        <v>40</v>
      </c>
      <c r="D270" s="14">
        <v>1</v>
      </c>
      <c r="E270" s="16">
        <v>0</v>
      </c>
      <c r="F270" s="16">
        <f t="shared" si="46"/>
        <v>0</v>
      </c>
      <c r="G270" s="17">
        <v>0.23</v>
      </c>
      <c r="H270" s="18">
        <f t="shared" si="47"/>
        <v>0</v>
      </c>
    </row>
    <row r="271" spans="1:8" x14ac:dyDescent="0.25">
      <c r="A271" s="33">
        <v>19</v>
      </c>
      <c r="B271" s="73" t="s">
        <v>280</v>
      </c>
      <c r="C271" s="34" t="s">
        <v>40</v>
      </c>
      <c r="D271" s="14">
        <f>50+10</f>
        <v>60</v>
      </c>
      <c r="E271" s="16">
        <v>0</v>
      </c>
      <c r="F271" s="16">
        <f t="shared" si="46"/>
        <v>0</v>
      </c>
      <c r="G271" s="17">
        <v>0.23</v>
      </c>
      <c r="H271" s="18">
        <f t="shared" si="47"/>
        <v>0</v>
      </c>
    </row>
    <row r="272" spans="1:8" x14ac:dyDescent="0.25">
      <c r="A272" s="33">
        <v>20</v>
      </c>
      <c r="B272" s="73" t="s">
        <v>281</v>
      </c>
      <c r="C272" s="34" t="s">
        <v>40</v>
      </c>
      <c r="D272" s="14">
        <v>8</v>
      </c>
      <c r="E272" s="16">
        <v>0</v>
      </c>
      <c r="F272" s="16">
        <f t="shared" si="46"/>
        <v>0</v>
      </c>
      <c r="G272" s="17">
        <v>0.23</v>
      </c>
      <c r="H272" s="18">
        <f t="shared" si="47"/>
        <v>0</v>
      </c>
    </row>
    <row r="273" spans="1:8" x14ac:dyDescent="0.25">
      <c r="A273" s="33">
        <v>21</v>
      </c>
      <c r="B273" s="74" t="s">
        <v>282</v>
      </c>
      <c r="C273" s="34" t="s">
        <v>40</v>
      </c>
      <c r="D273" s="14">
        <v>5</v>
      </c>
      <c r="E273" s="16">
        <v>0</v>
      </c>
      <c r="F273" s="16">
        <f t="shared" si="46"/>
        <v>0</v>
      </c>
      <c r="G273" s="17">
        <v>0.23</v>
      </c>
      <c r="H273" s="18">
        <f t="shared" si="47"/>
        <v>0</v>
      </c>
    </row>
    <row r="274" spans="1:8" x14ac:dyDescent="0.25">
      <c r="A274" s="33">
        <v>22</v>
      </c>
      <c r="B274" s="74" t="s">
        <v>283</v>
      </c>
      <c r="C274" s="34" t="s">
        <v>40</v>
      </c>
      <c r="D274" s="14">
        <v>1</v>
      </c>
      <c r="E274" s="16">
        <v>0</v>
      </c>
      <c r="F274" s="16">
        <f t="shared" si="46"/>
        <v>0</v>
      </c>
      <c r="G274" s="17">
        <v>0.23</v>
      </c>
      <c r="H274" s="18">
        <f t="shared" si="47"/>
        <v>0</v>
      </c>
    </row>
    <row r="275" spans="1:8" x14ac:dyDescent="0.25">
      <c r="A275" s="33">
        <v>23</v>
      </c>
      <c r="B275" s="74" t="s">
        <v>284</v>
      </c>
      <c r="C275" s="34" t="s">
        <v>40</v>
      </c>
      <c r="D275" s="14">
        <v>10</v>
      </c>
      <c r="E275" s="16">
        <v>0</v>
      </c>
      <c r="F275" s="16">
        <f t="shared" si="46"/>
        <v>0</v>
      </c>
      <c r="G275" s="17">
        <v>0.23</v>
      </c>
      <c r="H275" s="18">
        <f t="shared" si="47"/>
        <v>0</v>
      </c>
    </row>
    <row r="276" spans="1:8" x14ac:dyDescent="0.25">
      <c r="A276" s="33">
        <v>24</v>
      </c>
      <c r="B276" s="74" t="s">
        <v>285</v>
      </c>
      <c r="C276" s="34" t="s">
        <v>40</v>
      </c>
      <c r="D276" s="14">
        <v>10</v>
      </c>
      <c r="E276" s="16">
        <v>0</v>
      </c>
      <c r="F276" s="16">
        <f t="shared" si="46"/>
        <v>0</v>
      </c>
      <c r="G276" s="17">
        <v>0.23</v>
      </c>
      <c r="H276" s="18">
        <f t="shared" si="47"/>
        <v>0</v>
      </c>
    </row>
    <row r="277" spans="1:8" x14ac:dyDescent="0.25">
      <c r="A277" s="33">
        <v>25</v>
      </c>
      <c r="B277" s="74" t="s">
        <v>286</v>
      </c>
      <c r="C277" s="34" t="s">
        <v>40</v>
      </c>
      <c r="D277" s="14">
        <v>145</v>
      </c>
      <c r="E277" s="16">
        <v>0</v>
      </c>
      <c r="F277" s="16">
        <f t="shared" si="46"/>
        <v>0</v>
      </c>
      <c r="G277" s="17">
        <v>0.23</v>
      </c>
      <c r="H277" s="18">
        <f t="shared" si="47"/>
        <v>0</v>
      </c>
    </row>
    <row r="278" spans="1:8" x14ac:dyDescent="0.25">
      <c r="A278" s="33">
        <v>26</v>
      </c>
      <c r="B278" s="74" t="s">
        <v>287</v>
      </c>
      <c r="C278" s="34" t="s">
        <v>40</v>
      </c>
      <c r="D278" s="14">
        <v>40</v>
      </c>
      <c r="E278" s="16">
        <v>0</v>
      </c>
      <c r="F278" s="16">
        <f t="shared" si="46"/>
        <v>0</v>
      </c>
      <c r="G278" s="17">
        <v>0.23</v>
      </c>
      <c r="H278" s="18">
        <f t="shared" si="47"/>
        <v>0</v>
      </c>
    </row>
    <row r="279" spans="1:8" x14ac:dyDescent="0.25">
      <c r="A279" s="33">
        <v>27</v>
      </c>
      <c r="B279" s="74" t="s">
        <v>288</v>
      </c>
      <c r="C279" s="34" t="s">
        <v>40</v>
      </c>
      <c r="D279" s="14">
        <v>1</v>
      </c>
      <c r="E279" s="16">
        <v>0</v>
      </c>
      <c r="F279" s="16">
        <f t="shared" si="46"/>
        <v>0</v>
      </c>
      <c r="G279" s="17">
        <v>0.23</v>
      </c>
      <c r="H279" s="18">
        <f t="shared" si="47"/>
        <v>0</v>
      </c>
    </row>
    <row r="280" spans="1:8" x14ac:dyDescent="0.25">
      <c r="A280" s="33">
        <v>28</v>
      </c>
      <c r="B280" s="74" t="s">
        <v>289</v>
      </c>
      <c r="C280" s="34" t="s">
        <v>40</v>
      </c>
      <c r="D280" s="14">
        <v>1</v>
      </c>
      <c r="E280" s="16">
        <v>0</v>
      </c>
      <c r="F280" s="16">
        <f t="shared" si="46"/>
        <v>0</v>
      </c>
      <c r="G280" s="17">
        <v>0.23</v>
      </c>
      <c r="H280" s="18">
        <f t="shared" si="47"/>
        <v>0</v>
      </c>
    </row>
    <row r="281" spans="1:8" x14ac:dyDescent="0.25">
      <c r="A281" s="33">
        <v>29</v>
      </c>
      <c r="B281" s="74" t="s">
        <v>290</v>
      </c>
      <c r="C281" s="34" t="s">
        <v>40</v>
      </c>
      <c r="D281" s="14">
        <v>1</v>
      </c>
      <c r="E281" s="16">
        <v>0</v>
      </c>
      <c r="F281" s="16">
        <f t="shared" si="46"/>
        <v>0</v>
      </c>
      <c r="G281" s="17">
        <v>0.23</v>
      </c>
      <c r="H281" s="18">
        <f t="shared" si="47"/>
        <v>0</v>
      </c>
    </row>
    <row r="282" spans="1:8" x14ac:dyDescent="0.25">
      <c r="A282" s="33">
        <v>30</v>
      </c>
      <c r="B282" s="74" t="s">
        <v>291</v>
      </c>
      <c r="C282" s="34" t="s">
        <v>40</v>
      </c>
      <c r="D282" s="14">
        <v>1</v>
      </c>
      <c r="E282" s="16">
        <v>0</v>
      </c>
      <c r="F282" s="16">
        <f t="shared" si="46"/>
        <v>0</v>
      </c>
      <c r="G282" s="17">
        <v>0.23</v>
      </c>
      <c r="H282" s="18">
        <f t="shared" si="47"/>
        <v>0</v>
      </c>
    </row>
    <row r="283" spans="1:8" x14ac:dyDescent="0.25">
      <c r="A283" s="33">
        <v>31</v>
      </c>
      <c r="B283" s="74" t="s">
        <v>292</v>
      </c>
      <c r="C283" s="34" t="s">
        <v>40</v>
      </c>
      <c r="D283" s="14">
        <v>1</v>
      </c>
      <c r="E283" s="16">
        <v>0</v>
      </c>
      <c r="F283" s="16">
        <f t="shared" si="46"/>
        <v>0</v>
      </c>
      <c r="G283" s="17">
        <v>0.23</v>
      </c>
      <c r="H283" s="18">
        <f t="shared" si="47"/>
        <v>0</v>
      </c>
    </row>
    <row r="284" spans="1:8" x14ac:dyDescent="0.25">
      <c r="A284" s="33">
        <v>32</v>
      </c>
      <c r="B284" s="74" t="s">
        <v>293</v>
      </c>
      <c r="C284" s="34" t="s">
        <v>40</v>
      </c>
      <c r="D284" s="14">
        <v>1</v>
      </c>
      <c r="E284" s="16">
        <v>0</v>
      </c>
      <c r="F284" s="16">
        <f t="shared" si="46"/>
        <v>0</v>
      </c>
      <c r="G284" s="17">
        <v>0.23</v>
      </c>
      <c r="H284" s="18">
        <f t="shared" si="47"/>
        <v>0</v>
      </c>
    </row>
    <row r="285" spans="1:8" ht="15.75" thickBot="1" x14ac:dyDescent="0.3">
      <c r="A285" s="24">
        <v>25</v>
      </c>
      <c r="B285" s="66" t="s">
        <v>294</v>
      </c>
      <c r="C285" s="19" t="s">
        <v>15</v>
      </c>
      <c r="D285" s="19"/>
      <c r="E285" s="31"/>
      <c r="F285" s="31"/>
      <c r="G285" s="28"/>
      <c r="H285" s="32">
        <f>SUM(H253:H284)</f>
        <v>0</v>
      </c>
    </row>
    <row r="286" spans="1:8" x14ac:dyDescent="0.25">
      <c r="A286" s="33">
        <v>1</v>
      </c>
      <c r="B286" s="41" t="s">
        <v>295</v>
      </c>
      <c r="C286" s="49" t="s">
        <v>40</v>
      </c>
      <c r="D286" s="14">
        <v>400</v>
      </c>
      <c r="E286" s="75">
        <v>0</v>
      </c>
      <c r="F286" s="16">
        <f t="shared" ref="F286:F288" si="48">E286*D286</f>
        <v>0</v>
      </c>
      <c r="G286" s="17">
        <v>0.23</v>
      </c>
      <c r="H286" s="18">
        <f t="shared" ref="H286:H288" si="49">F286*1.23</f>
        <v>0</v>
      </c>
    </row>
    <row r="287" spans="1:8" x14ac:dyDescent="0.25">
      <c r="A287" s="33">
        <v>2</v>
      </c>
      <c r="B287" s="74" t="s">
        <v>296</v>
      </c>
      <c r="C287" s="49" t="s">
        <v>40</v>
      </c>
      <c r="D287" s="14">
        <v>5</v>
      </c>
      <c r="E287" s="75">
        <v>0</v>
      </c>
      <c r="F287" s="16">
        <f t="shared" si="48"/>
        <v>0</v>
      </c>
      <c r="G287" s="17">
        <v>0.23</v>
      </c>
      <c r="H287" s="18">
        <f t="shared" si="49"/>
        <v>0</v>
      </c>
    </row>
    <row r="288" spans="1:8" x14ac:dyDescent="0.25">
      <c r="A288" s="33">
        <v>3</v>
      </c>
      <c r="B288" s="74" t="s">
        <v>297</v>
      </c>
      <c r="C288" s="49" t="s">
        <v>40</v>
      </c>
      <c r="D288" s="14">
        <v>400</v>
      </c>
      <c r="E288" s="75">
        <v>0</v>
      </c>
      <c r="F288" s="16">
        <f t="shared" si="48"/>
        <v>0</v>
      </c>
      <c r="G288" s="17">
        <v>0.23</v>
      </c>
      <c r="H288" s="18">
        <f t="shared" si="49"/>
        <v>0</v>
      </c>
    </row>
    <row r="289" spans="1:8" ht="15.75" thickBot="1" x14ac:dyDescent="0.3">
      <c r="A289" s="24">
        <v>26</v>
      </c>
      <c r="B289" s="66" t="s">
        <v>298</v>
      </c>
      <c r="C289" s="19" t="s">
        <v>15</v>
      </c>
      <c r="D289" s="19"/>
      <c r="E289" s="31"/>
      <c r="F289" s="31"/>
      <c r="G289" s="28"/>
      <c r="H289" s="32">
        <f>SUM(H286:H288)</f>
        <v>0</v>
      </c>
    </row>
    <row r="290" spans="1:8" x14ac:dyDescent="0.25">
      <c r="A290" s="33">
        <v>1</v>
      </c>
      <c r="B290" s="46" t="s">
        <v>299</v>
      </c>
      <c r="C290" s="49" t="s">
        <v>300</v>
      </c>
      <c r="D290" s="14">
        <v>8.1999999999999993</v>
      </c>
      <c r="E290" s="75">
        <v>0</v>
      </c>
      <c r="F290" s="16">
        <f t="shared" ref="F290:F291" si="50">E290*D290</f>
        <v>0</v>
      </c>
      <c r="G290" s="17">
        <v>0.23</v>
      </c>
      <c r="H290" s="18">
        <f t="shared" ref="H290:H291" si="51">F290*1.23</f>
        <v>0</v>
      </c>
    </row>
    <row r="291" spans="1:8" x14ac:dyDescent="0.25">
      <c r="A291" s="13">
        <v>2</v>
      </c>
      <c r="B291" s="41" t="s">
        <v>301</v>
      </c>
      <c r="C291" s="34" t="s">
        <v>302</v>
      </c>
      <c r="D291" s="14">
        <v>50</v>
      </c>
      <c r="E291" s="75">
        <v>0</v>
      </c>
      <c r="F291" s="16">
        <f t="shared" si="50"/>
        <v>0</v>
      </c>
      <c r="G291" s="17">
        <v>0.23</v>
      </c>
      <c r="H291" s="18">
        <f t="shared" si="51"/>
        <v>0</v>
      </c>
    </row>
    <row r="292" spans="1:8" ht="15.75" thickBot="1" x14ac:dyDescent="0.3">
      <c r="A292" s="24">
        <v>27</v>
      </c>
      <c r="B292" s="66" t="s">
        <v>303</v>
      </c>
      <c r="C292" s="19" t="s">
        <v>15</v>
      </c>
      <c r="D292" s="19"/>
      <c r="E292" s="31"/>
      <c r="F292" s="31"/>
      <c r="G292" s="28"/>
      <c r="H292" s="32">
        <f>SUM(H290:H291)</f>
        <v>0</v>
      </c>
    </row>
    <row r="293" spans="1:8" x14ac:dyDescent="0.25">
      <c r="A293" s="33">
        <v>1</v>
      </c>
      <c r="B293" s="46" t="s">
        <v>304</v>
      </c>
      <c r="C293" s="49" t="s">
        <v>40</v>
      </c>
      <c r="D293" s="14">
        <v>32</v>
      </c>
      <c r="E293" s="75">
        <v>0</v>
      </c>
      <c r="F293" s="16">
        <f t="shared" ref="F293:F294" si="52">E293*D293</f>
        <v>0</v>
      </c>
      <c r="G293" s="17">
        <v>0.23</v>
      </c>
      <c r="H293" s="18">
        <f t="shared" ref="H293:H294" si="53">F293*1.23</f>
        <v>0</v>
      </c>
    </row>
    <row r="294" spans="1:8" x14ac:dyDescent="0.25">
      <c r="A294" s="13">
        <v>2</v>
      </c>
      <c r="B294" s="41" t="s">
        <v>305</v>
      </c>
      <c r="C294" s="34" t="s">
        <v>40</v>
      </c>
      <c r="D294" s="14">
        <v>150</v>
      </c>
      <c r="E294" s="75">
        <v>0</v>
      </c>
      <c r="F294" s="16">
        <f t="shared" si="52"/>
        <v>0</v>
      </c>
      <c r="G294" s="17">
        <v>0.23</v>
      </c>
      <c r="H294" s="18">
        <f t="shared" si="53"/>
        <v>0</v>
      </c>
    </row>
    <row r="295" spans="1:8" ht="15.75" thickBot="1" x14ac:dyDescent="0.3">
      <c r="A295" s="24">
        <v>28</v>
      </c>
      <c r="B295" s="66" t="s">
        <v>306</v>
      </c>
      <c r="C295" s="19" t="s">
        <v>15</v>
      </c>
      <c r="D295" s="19"/>
      <c r="E295" s="31"/>
      <c r="F295" s="31"/>
      <c r="G295" s="28"/>
      <c r="H295" s="32">
        <f>SUM(H293:H294)</f>
        <v>0</v>
      </c>
    </row>
    <row r="296" spans="1:8" x14ac:dyDescent="0.25">
      <c r="A296" s="13">
        <v>1</v>
      </c>
      <c r="B296" s="41" t="s">
        <v>307</v>
      </c>
      <c r="C296" s="49" t="s">
        <v>40</v>
      </c>
      <c r="D296" s="14">
        <v>1</v>
      </c>
      <c r="E296" s="75">
        <v>0</v>
      </c>
      <c r="F296" s="16">
        <f t="shared" ref="F296:F304" si="54">E296*D296</f>
        <v>0</v>
      </c>
      <c r="G296" s="17">
        <v>0.23</v>
      </c>
      <c r="H296" s="18">
        <f t="shared" ref="H296:H304" si="55">F296*1.23</f>
        <v>0</v>
      </c>
    </row>
    <row r="297" spans="1:8" x14ac:dyDescent="0.25">
      <c r="A297" s="13">
        <v>2</v>
      </c>
      <c r="B297" s="41" t="s">
        <v>308</v>
      </c>
      <c r="C297" s="34" t="s">
        <v>40</v>
      </c>
      <c r="D297" s="14">
        <v>1</v>
      </c>
      <c r="E297" s="76">
        <v>0</v>
      </c>
      <c r="F297" s="16">
        <f t="shared" si="54"/>
        <v>0</v>
      </c>
      <c r="G297" s="17">
        <v>0.23</v>
      </c>
      <c r="H297" s="18">
        <f t="shared" si="55"/>
        <v>0</v>
      </c>
    </row>
    <row r="298" spans="1:8" x14ac:dyDescent="0.25">
      <c r="A298" s="33">
        <v>3</v>
      </c>
      <c r="B298" s="46" t="s">
        <v>309</v>
      </c>
      <c r="C298" s="34" t="s">
        <v>40</v>
      </c>
      <c r="D298" s="14">
        <v>20</v>
      </c>
      <c r="E298" s="76">
        <v>0</v>
      </c>
      <c r="F298" s="16">
        <f t="shared" si="54"/>
        <v>0</v>
      </c>
      <c r="G298" s="17">
        <v>0.23</v>
      </c>
      <c r="H298" s="18">
        <f t="shared" si="55"/>
        <v>0</v>
      </c>
    </row>
    <row r="299" spans="1:8" x14ac:dyDescent="0.25">
      <c r="A299" s="13">
        <v>4</v>
      </c>
      <c r="B299" s="41" t="s">
        <v>310</v>
      </c>
      <c r="C299" s="34" t="s">
        <v>40</v>
      </c>
      <c r="D299" s="14">
        <v>220</v>
      </c>
      <c r="E299" s="76">
        <v>0</v>
      </c>
      <c r="F299" s="16">
        <f t="shared" si="54"/>
        <v>0</v>
      </c>
      <c r="G299" s="17">
        <v>0.23</v>
      </c>
      <c r="H299" s="18">
        <f t="shared" si="55"/>
        <v>0</v>
      </c>
    </row>
    <row r="300" spans="1:8" x14ac:dyDescent="0.25">
      <c r="A300" s="13">
        <v>5</v>
      </c>
      <c r="B300" s="41" t="s">
        <v>311</v>
      </c>
      <c r="C300" s="34" t="s">
        <v>40</v>
      </c>
      <c r="D300" s="14">
        <v>10</v>
      </c>
      <c r="E300" s="76">
        <v>0</v>
      </c>
      <c r="F300" s="16">
        <f t="shared" si="54"/>
        <v>0</v>
      </c>
      <c r="G300" s="17">
        <v>0.23</v>
      </c>
      <c r="H300" s="18">
        <f t="shared" si="55"/>
        <v>0</v>
      </c>
    </row>
    <row r="301" spans="1:8" x14ac:dyDescent="0.25">
      <c r="A301" s="13">
        <v>6</v>
      </c>
      <c r="B301" s="41" t="s">
        <v>312</v>
      </c>
      <c r="C301" s="34" t="s">
        <v>40</v>
      </c>
      <c r="D301" s="14">
        <v>50</v>
      </c>
      <c r="E301" s="76">
        <v>0</v>
      </c>
      <c r="F301" s="16">
        <f t="shared" si="54"/>
        <v>0</v>
      </c>
      <c r="G301" s="17">
        <v>0.23</v>
      </c>
      <c r="H301" s="18">
        <f t="shared" si="55"/>
        <v>0</v>
      </c>
    </row>
    <row r="302" spans="1:8" x14ac:dyDescent="0.25">
      <c r="A302" s="13">
        <v>7</v>
      </c>
      <c r="B302" s="41" t="s">
        <v>313</v>
      </c>
      <c r="C302" s="34" t="s">
        <v>40</v>
      </c>
      <c r="D302" s="14">
        <v>1</v>
      </c>
      <c r="E302" s="76">
        <v>0</v>
      </c>
      <c r="F302" s="16">
        <f t="shared" si="54"/>
        <v>0</v>
      </c>
      <c r="G302" s="17">
        <v>0.23</v>
      </c>
      <c r="H302" s="18">
        <f t="shared" si="55"/>
        <v>0</v>
      </c>
    </row>
    <row r="303" spans="1:8" x14ac:dyDescent="0.25">
      <c r="A303" s="13">
        <v>8</v>
      </c>
      <c r="B303" s="41" t="s">
        <v>314</v>
      </c>
      <c r="C303" s="34" t="s">
        <v>40</v>
      </c>
      <c r="D303" s="14">
        <v>1</v>
      </c>
      <c r="E303" s="76">
        <v>0</v>
      </c>
      <c r="F303" s="16">
        <f t="shared" si="54"/>
        <v>0</v>
      </c>
      <c r="G303" s="17">
        <v>0.23</v>
      </c>
      <c r="H303" s="18">
        <f t="shared" si="55"/>
        <v>0</v>
      </c>
    </row>
    <row r="304" spans="1:8" x14ac:dyDescent="0.25">
      <c r="A304" s="13">
        <v>9</v>
      </c>
      <c r="B304" s="41" t="s">
        <v>315</v>
      </c>
      <c r="C304" s="34" t="s">
        <v>40</v>
      </c>
      <c r="D304" s="14">
        <v>1</v>
      </c>
      <c r="E304" s="76">
        <v>0</v>
      </c>
      <c r="F304" s="16">
        <f t="shared" si="54"/>
        <v>0</v>
      </c>
      <c r="G304" s="17">
        <v>0.23</v>
      </c>
      <c r="H304" s="18">
        <f t="shared" si="55"/>
        <v>0</v>
      </c>
    </row>
    <row r="305" spans="1:8" ht="15.75" thickBot="1" x14ac:dyDescent="0.3">
      <c r="A305" s="24">
        <v>29</v>
      </c>
      <c r="B305" s="66" t="s">
        <v>316</v>
      </c>
      <c r="C305" s="19" t="s">
        <v>15</v>
      </c>
      <c r="D305" s="19"/>
      <c r="E305" s="31"/>
      <c r="F305" s="31"/>
      <c r="G305" s="28"/>
      <c r="H305" s="32">
        <f>SUM(H296:H304)</f>
        <v>0</v>
      </c>
    </row>
    <row r="306" spans="1:8" x14ac:dyDescent="0.25">
      <c r="A306" s="33">
        <v>1</v>
      </c>
      <c r="B306" s="41" t="s">
        <v>317</v>
      </c>
      <c r="C306" s="34" t="s">
        <v>40</v>
      </c>
      <c r="D306" s="14">
        <v>32</v>
      </c>
      <c r="E306" s="76">
        <v>0</v>
      </c>
      <c r="F306" s="16">
        <f t="shared" ref="F306:F309" si="56">E306*D306</f>
        <v>0</v>
      </c>
      <c r="G306" s="17">
        <v>0.23</v>
      </c>
      <c r="H306" s="18">
        <f t="shared" ref="H306:H309" si="57">F306*1.23</f>
        <v>0</v>
      </c>
    </row>
    <row r="307" spans="1:8" x14ac:dyDescent="0.25">
      <c r="A307" s="33">
        <v>2</v>
      </c>
      <c r="B307" s="41" t="s">
        <v>318</v>
      </c>
      <c r="C307" s="34" t="s">
        <v>40</v>
      </c>
      <c r="D307" s="14">
        <v>1</v>
      </c>
      <c r="E307" s="76">
        <v>0</v>
      </c>
      <c r="F307" s="16">
        <f t="shared" si="56"/>
        <v>0</v>
      </c>
      <c r="G307" s="17">
        <v>0.23</v>
      </c>
      <c r="H307" s="18">
        <f t="shared" si="57"/>
        <v>0</v>
      </c>
    </row>
    <row r="308" spans="1:8" x14ac:dyDescent="0.25">
      <c r="A308" s="33">
        <v>3</v>
      </c>
      <c r="B308" s="41" t="s">
        <v>319</v>
      </c>
      <c r="C308" s="34" t="s">
        <v>40</v>
      </c>
      <c r="D308" s="14">
        <v>1</v>
      </c>
      <c r="E308" s="76">
        <v>0</v>
      </c>
      <c r="F308" s="16">
        <f t="shared" si="56"/>
        <v>0</v>
      </c>
      <c r="G308" s="17">
        <v>0.23</v>
      </c>
      <c r="H308" s="18">
        <f t="shared" si="57"/>
        <v>0</v>
      </c>
    </row>
    <row r="309" spans="1:8" x14ac:dyDescent="0.25">
      <c r="A309" s="13">
        <v>4</v>
      </c>
      <c r="B309" s="41" t="s">
        <v>320</v>
      </c>
      <c r="C309" s="34" t="s">
        <v>40</v>
      </c>
      <c r="D309" s="14">
        <v>32</v>
      </c>
      <c r="E309" s="16">
        <v>0</v>
      </c>
      <c r="F309" s="16">
        <f t="shared" si="56"/>
        <v>0</v>
      </c>
      <c r="G309" s="17">
        <v>0.23</v>
      </c>
      <c r="H309" s="18">
        <f t="shared" si="57"/>
        <v>0</v>
      </c>
    </row>
    <row r="310" spans="1:8" ht="15.75" thickBot="1" x14ac:dyDescent="0.3">
      <c r="A310" s="24">
        <v>30</v>
      </c>
      <c r="B310" s="66" t="s">
        <v>321</v>
      </c>
      <c r="C310" s="19" t="s">
        <v>15</v>
      </c>
      <c r="D310" s="19"/>
      <c r="E310" s="31"/>
      <c r="F310" s="31"/>
      <c r="G310" s="28"/>
      <c r="H310" s="32">
        <f>SUM(H306:H309)</f>
        <v>0</v>
      </c>
    </row>
    <row r="311" spans="1:8" x14ac:dyDescent="0.25">
      <c r="A311" s="33">
        <v>1</v>
      </c>
      <c r="B311" s="46" t="s">
        <v>322</v>
      </c>
      <c r="C311" s="49" t="s">
        <v>40</v>
      </c>
      <c r="D311" s="14">
        <f>1+4</f>
        <v>5</v>
      </c>
      <c r="E311" s="16">
        <v>0</v>
      </c>
      <c r="F311" s="16">
        <f t="shared" ref="F311:F313" si="58">E311*D311</f>
        <v>0</v>
      </c>
      <c r="G311" s="17">
        <v>0.23</v>
      </c>
      <c r="H311" s="18">
        <f t="shared" ref="H311:H313" si="59">F311*1.23</f>
        <v>0</v>
      </c>
    </row>
    <row r="312" spans="1:8" x14ac:dyDescent="0.25">
      <c r="A312" s="13">
        <v>2</v>
      </c>
      <c r="B312" s="46" t="s">
        <v>323</v>
      </c>
      <c r="C312" s="34" t="s">
        <v>40</v>
      </c>
      <c r="D312" s="14">
        <v>1</v>
      </c>
      <c r="E312" s="76">
        <v>0</v>
      </c>
      <c r="F312" s="16">
        <f t="shared" si="58"/>
        <v>0</v>
      </c>
      <c r="G312" s="17">
        <v>0.23</v>
      </c>
      <c r="H312" s="18">
        <f t="shared" si="59"/>
        <v>0</v>
      </c>
    </row>
    <row r="313" spans="1:8" x14ac:dyDescent="0.25">
      <c r="A313" s="13">
        <v>3</v>
      </c>
      <c r="B313" s="41" t="s">
        <v>324</v>
      </c>
      <c r="C313" s="34" t="s">
        <v>40</v>
      </c>
      <c r="D313" s="14">
        <v>1</v>
      </c>
      <c r="E313" s="16">
        <v>0</v>
      </c>
      <c r="F313" s="16">
        <f t="shared" si="58"/>
        <v>0</v>
      </c>
      <c r="G313" s="17">
        <v>0.23</v>
      </c>
      <c r="H313" s="18">
        <f t="shared" si="59"/>
        <v>0</v>
      </c>
    </row>
    <row r="314" spans="1:8" ht="15.75" thickBot="1" x14ac:dyDescent="0.3">
      <c r="A314" s="24">
        <v>31</v>
      </c>
      <c r="B314" s="66" t="s">
        <v>325</v>
      </c>
      <c r="C314" s="19" t="s">
        <v>15</v>
      </c>
      <c r="D314" s="19"/>
      <c r="E314" s="31"/>
      <c r="F314" s="31"/>
      <c r="G314" s="28"/>
      <c r="H314" s="32">
        <f>SUM(H311:H313)</f>
        <v>0</v>
      </c>
    </row>
    <row r="315" spans="1:8" x14ac:dyDescent="0.25">
      <c r="A315" s="13">
        <v>1</v>
      </c>
      <c r="B315" s="41" t="s">
        <v>326</v>
      </c>
      <c r="C315" s="34" t="s">
        <v>40</v>
      </c>
      <c r="D315" s="14">
        <v>50</v>
      </c>
      <c r="E315" s="76">
        <v>0</v>
      </c>
      <c r="F315" s="16">
        <f t="shared" ref="F315:F319" si="60">E315*D315</f>
        <v>0</v>
      </c>
      <c r="G315" s="17">
        <v>0.23</v>
      </c>
      <c r="H315" s="18">
        <f t="shared" ref="H315:H319" si="61">F315*1.23</f>
        <v>0</v>
      </c>
    </row>
    <row r="316" spans="1:8" x14ac:dyDescent="0.25">
      <c r="A316" s="13">
        <v>2</v>
      </c>
      <c r="B316" s="41" t="s">
        <v>327</v>
      </c>
      <c r="C316" s="34" t="s">
        <v>40</v>
      </c>
      <c r="D316" s="14">
        <v>10</v>
      </c>
      <c r="E316" s="76">
        <v>0</v>
      </c>
      <c r="F316" s="16">
        <f t="shared" si="60"/>
        <v>0</v>
      </c>
      <c r="G316" s="17">
        <v>0.23</v>
      </c>
      <c r="H316" s="18">
        <f t="shared" si="61"/>
        <v>0</v>
      </c>
    </row>
    <row r="317" spans="1:8" x14ac:dyDescent="0.25">
      <c r="A317" s="13">
        <v>3</v>
      </c>
      <c r="B317" s="41" t="s">
        <v>328</v>
      </c>
      <c r="C317" s="34" t="s">
        <v>40</v>
      </c>
      <c r="D317" s="14">
        <v>110</v>
      </c>
      <c r="E317" s="76">
        <v>0</v>
      </c>
      <c r="F317" s="16">
        <f t="shared" si="60"/>
        <v>0</v>
      </c>
      <c r="G317" s="17">
        <v>0.23</v>
      </c>
      <c r="H317" s="18">
        <f t="shared" si="61"/>
        <v>0</v>
      </c>
    </row>
    <row r="318" spans="1:8" x14ac:dyDescent="0.25">
      <c r="A318" s="13">
        <v>4</v>
      </c>
      <c r="B318" s="41" t="s">
        <v>329</v>
      </c>
      <c r="C318" s="34" t="s">
        <v>40</v>
      </c>
      <c r="D318" s="14">
        <v>30</v>
      </c>
      <c r="E318" s="76">
        <v>0</v>
      </c>
      <c r="F318" s="16">
        <f t="shared" si="60"/>
        <v>0</v>
      </c>
      <c r="G318" s="17">
        <v>0.23</v>
      </c>
      <c r="H318" s="18">
        <f t="shared" si="61"/>
        <v>0</v>
      </c>
    </row>
    <row r="319" spans="1:8" x14ac:dyDescent="0.25">
      <c r="A319" s="13">
        <v>5</v>
      </c>
      <c r="B319" s="41" t="s">
        <v>330</v>
      </c>
      <c r="C319" s="34" t="s">
        <v>12</v>
      </c>
      <c r="D319" s="14">
        <v>110</v>
      </c>
      <c r="E319" s="76">
        <v>0</v>
      </c>
      <c r="F319" s="16">
        <f t="shared" si="60"/>
        <v>0</v>
      </c>
      <c r="G319" s="17">
        <v>0.23</v>
      </c>
      <c r="H319" s="18">
        <f t="shared" si="61"/>
        <v>0</v>
      </c>
    </row>
    <row r="320" spans="1:8" ht="15.75" thickBot="1" x14ac:dyDescent="0.3">
      <c r="A320" s="24">
        <v>32</v>
      </c>
      <c r="B320" s="66" t="s">
        <v>331</v>
      </c>
      <c r="C320" s="19" t="s">
        <v>15</v>
      </c>
      <c r="D320" s="19"/>
      <c r="E320" s="31"/>
      <c r="F320" s="31"/>
      <c r="G320" s="28"/>
      <c r="H320" s="32">
        <f>SUM(H315:H319)</f>
        <v>0</v>
      </c>
    </row>
    <row r="321" spans="1:8" x14ac:dyDescent="0.25">
      <c r="A321" s="13">
        <v>1</v>
      </c>
      <c r="B321" s="41" t="s">
        <v>332</v>
      </c>
      <c r="C321" s="34" t="s">
        <v>40</v>
      </c>
      <c r="D321" s="14">
        <f>60+110</f>
        <v>170</v>
      </c>
      <c r="E321" s="76">
        <v>0</v>
      </c>
      <c r="F321" s="16">
        <f t="shared" ref="F321:F326" si="62">E321*D321</f>
        <v>0</v>
      </c>
      <c r="G321" s="17">
        <v>0.23</v>
      </c>
      <c r="H321" s="18">
        <f t="shared" ref="H321:H326" si="63">F321*1.23</f>
        <v>0</v>
      </c>
    </row>
    <row r="322" spans="1:8" x14ac:dyDescent="0.25">
      <c r="A322" s="13">
        <v>2</v>
      </c>
      <c r="B322" s="41" t="s">
        <v>333</v>
      </c>
      <c r="C322" s="34" t="s">
        <v>40</v>
      </c>
      <c r="D322" s="14">
        <v>20</v>
      </c>
      <c r="E322" s="76">
        <v>0</v>
      </c>
      <c r="F322" s="16">
        <f t="shared" si="62"/>
        <v>0</v>
      </c>
      <c r="G322" s="17">
        <v>0.23</v>
      </c>
      <c r="H322" s="18">
        <f t="shared" si="63"/>
        <v>0</v>
      </c>
    </row>
    <row r="323" spans="1:8" x14ac:dyDescent="0.25">
      <c r="A323" s="13">
        <v>3</v>
      </c>
      <c r="B323" s="41" t="s">
        <v>334</v>
      </c>
      <c r="C323" s="34" t="s">
        <v>40</v>
      </c>
      <c r="D323" s="14">
        <f>60+110</f>
        <v>170</v>
      </c>
      <c r="E323" s="76">
        <v>0</v>
      </c>
      <c r="F323" s="16">
        <f t="shared" si="62"/>
        <v>0</v>
      </c>
      <c r="G323" s="17">
        <v>0.23</v>
      </c>
      <c r="H323" s="18">
        <f t="shared" si="63"/>
        <v>0</v>
      </c>
    </row>
    <row r="324" spans="1:8" x14ac:dyDescent="0.25">
      <c r="A324" s="13">
        <v>4</v>
      </c>
      <c r="B324" s="41" t="s">
        <v>335</v>
      </c>
      <c r="C324" s="34" t="s">
        <v>40</v>
      </c>
      <c r="D324" s="14">
        <v>20</v>
      </c>
      <c r="E324" s="76">
        <v>0</v>
      </c>
      <c r="F324" s="16">
        <f t="shared" si="62"/>
        <v>0</v>
      </c>
      <c r="G324" s="17">
        <v>0.23</v>
      </c>
      <c r="H324" s="18">
        <f t="shared" si="63"/>
        <v>0</v>
      </c>
    </row>
    <row r="325" spans="1:8" x14ac:dyDescent="0.25">
      <c r="A325" s="13">
        <v>5</v>
      </c>
      <c r="B325" s="41" t="s">
        <v>336</v>
      </c>
      <c r="C325" s="34" t="s">
        <v>40</v>
      </c>
      <c r="D325" s="14">
        <v>1</v>
      </c>
      <c r="E325" s="76">
        <v>0</v>
      </c>
      <c r="F325" s="16">
        <f t="shared" si="62"/>
        <v>0</v>
      </c>
      <c r="G325" s="17">
        <v>0.23</v>
      </c>
      <c r="H325" s="18">
        <f t="shared" si="63"/>
        <v>0</v>
      </c>
    </row>
    <row r="326" spans="1:8" x14ac:dyDescent="0.25">
      <c r="A326" s="13">
        <v>6</v>
      </c>
      <c r="B326" s="41" t="s">
        <v>337</v>
      </c>
      <c r="C326" s="34" t="s">
        <v>40</v>
      </c>
      <c r="D326" s="14">
        <v>40</v>
      </c>
      <c r="E326" s="76">
        <v>0</v>
      </c>
      <c r="F326" s="16">
        <f t="shared" si="62"/>
        <v>0</v>
      </c>
      <c r="G326" s="17">
        <v>0.23</v>
      </c>
      <c r="H326" s="18">
        <f t="shared" si="63"/>
        <v>0</v>
      </c>
    </row>
    <row r="327" spans="1:8" ht="15.75" thickBot="1" x14ac:dyDescent="0.3">
      <c r="A327" s="24">
        <v>33</v>
      </c>
      <c r="B327" s="66" t="s">
        <v>338</v>
      </c>
      <c r="C327" s="19" t="s">
        <v>15</v>
      </c>
      <c r="D327" s="19"/>
      <c r="E327" s="31"/>
      <c r="F327" s="31"/>
      <c r="G327" s="28"/>
      <c r="H327" s="32">
        <f>SUM(H321:H326)</f>
        <v>0</v>
      </c>
    </row>
    <row r="328" spans="1:8" x14ac:dyDescent="0.25">
      <c r="A328" s="13">
        <v>1</v>
      </c>
      <c r="B328" s="41" t="s">
        <v>339</v>
      </c>
      <c r="C328" s="34" t="s">
        <v>40</v>
      </c>
      <c r="D328" s="14">
        <f>65+110</f>
        <v>175</v>
      </c>
      <c r="E328" s="76">
        <v>0</v>
      </c>
      <c r="F328" s="16">
        <f t="shared" ref="F328:F329" si="64">E328*D328</f>
        <v>0</v>
      </c>
      <c r="G328" s="17">
        <v>0.23</v>
      </c>
      <c r="H328" s="18">
        <f t="shared" ref="H328:H329" si="65">F328*1.23</f>
        <v>0</v>
      </c>
    </row>
    <row r="329" spans="1:8" x14ac:dyDescent="0.25">
      <c r="A329" s="13">
        <v>2</v>
      </c>
      <c r="B329" s="41" t="s">
        <v>340</v>
      </c>
      <c r="C329" s="34" t="s">
        <v>40</v>
      </c>
      <c r="D329" s="14">
        <v>5</v>
      </c>
      <c r="E329" s="76">
        <v>0</v>
      </c>
      <c r="F329" s="16">
        <f t="shared" si="64"/>
        <v>0</v>
      </c>
      <c r="G329" s="17">
        <v>0.23</v>
      </c>
      <c r="H329" s="18">
        <f t="shared" si="65"/>
        <v>0</v>
      </c>
    </row>
    <row r="330" spans="1:8" ht="15.75" thickBot="1" x14ac:dyDescent="0.3">
      <c r="A330" s="24">
        <v>34</v>
      </c>
      <c r="B330" s="66" t="s">
        <v>341</v>
      </c>
      <c r="C330" s="19" t="s">
        <v>15</v>
      </c>
      <c r="D330" s="19"/>
      <c r="E330" s="31"/>
      <c r="F330" s="31"/>
      <c r="G330" s="28"/>
      <c r="H330" s="32">
        <f>SUM(H328:H329)</f>
        <v>0</v>
      </c>
    </row>
    <row r="331" spans="1:8" x14ac:dyDescent="0.25">
      <c r="A331" s="33">
        <v>1</v>
      </c>
      <c r="B331" s="41" t="s">
        <v>342</v>
      </c>
      <c r="C331" s="34" t="s">
        <v>40</v>
      </c>
      <c r="D331" s="14">
        <v>5</v>
      </c>
      <c r="E331" s="77">
        <v>0</v>
      </c>
      <c r="F331" s="16">
        <f t="shared" ref="F331:F337" si="66">E331*D331</f>
        <v>0</v>
      </c>
      <c r="G331" s="17">
        <v>0.23</v>
      </c>
      <c r="H331" s="18">
        <f t="shared" ref="H331:H337" si="67">F331*1.23</f>
        <v>0</v>
      </c>
    </row>
    <row r="332" spans="1:8" x14ac:dyDescent="0.25">
      <c r="A332" s="33">
        <v>2</v>
      </c>
      <c r="B332" s="41" t="s">
        <v>343</v>
      </c>
      <c r="C332" s="34" t="s">
        <v>40</v>
      </c>
      <c r="D332" s="14">
        <f>55+110</f>
        <v>165</v>
      </c>
      <c r="E332" s="77">
        <v>0</v>
      </c>
      <c r="F332" s="16">
        <f t="shared" si="66"/>
        <v>0</v>
      </c>
      <c r="G332" s="17">
        <v>0.23</v>
      </c>
      <c r="H332" s="18">
        <f t="shared" si="67"/>
        <v>0</v>
      </c>
    </row>
    <row r="333" spans="1:8" x14ac:dyDescent="0.25">
      <c r="A333" s="33">
        <v>3</v>
      </c>
      <c r="B333" s="41" t="s">
        <v>344</v>
      </c>
      <c r="C333" s="34" t="s">
        <v>40</v>
      </c>
      <c r="D333" s="14">
        <v>5</v>
      </c>
      <c r="E333" s="77">
        <v>0</v>
      </c>
      <c r="F333" s="16">
        <f t="shared" si="66"/>
        <v>0</v>
      </c>
      <c r="G333" s="17">
        <v>0.23</v>
      </c>
      <c r="H333" s="18">
        <f t="shared" si="67"/>
        <v>0</v>
      </c>
    </row>
    <row r="334" spans="1:8" x14ac:dyDescent="0.25">
      <c r="A334" s="33">
        <v>4</v>
      </c>
      <c r="B334" s="41" t="s">
        <v>345</v>
      </c>
      <c r="C334" s="34" t="s">
        <v>40</v>
      </c>
      <c r="D334" s="14">
        <v>10</v>
      </c>
      <c r="E334" s="77">
        <v>0</v>
      </c>
      <c r="F334" s="16">
        <f t="shared" si="66"/>
        <v>0</v>
      </c>
      <c r="G334" s="17">
        <v>0.23</v>
      </c>
      <c r="H334" s="18">
        <f t="shared" si="67"/>
        <v>0</v>
      </c>
    </row>
    <row r="335" spans="1:8" x14ac:dyDescent="0.25">
      <c r="A335" s="33">
        <v>5</v>
      </c>
      <c r="B335" s="41" t="s">
        <v>346</v>
      </c>
      <c r="C335" s="34" t="s">
        <v>40</v>
      </c>
      <c r="D335" s="14">
        <v>10</v>
      </c>
      <c r="E335" s="77">
        <v>0</v>
      </c>
      <c r="F335" s="16">
        <f t="shared" si="66"/>
        <v>0</v>
      </c>
      <c r="G335" s="17">
        <v>0.23</v>
      </c>
      <c r="H335" s="18">
        <f t="shared" si="67"/>
        <v>0</v>
      </c>
    </row>
    <row r="336" spans="1:8" x14ac:dyDescent="0.25">
      <c r="A336" s="33">
        <v>6</v>
      </c>
      <c r="B336" s="41" t="s">
        <v>347</v>
      </c>
      <c r="C336" s="34" t="s">
        <v>40</v>
      </c>
      <c r="D336" s="14">
        <v>1</v>
      </c>
      <c r="E336" s="77">
        <v>0</v>
      </c>
      <c r="F336" s="16">
        <f t="shared" si="66"/>
        <v>0</v>
      </c>
      <c r="G336" s="17">
        <v>0.23</v>
      </c>
      <c r="H336" s="78">
        <f t="shared" si="67"/>
        <v>0</v>
      </c>
    </row>
    <row r="337" spans="1:8" x14ac:dyDescent="0.25">
      <c r="A337" s="13">
        <v>7</v>
      </c>
      <c r="B337" s="41" t="s">
        <v>348</v>
      </c>
      <c r="C337" s="79" t="s">
        <v>40</v>
      </c>
      <c r="D337" s="80">
        <v>1</v>
      </c>
      <c r="E337" s="81">
        <v>0</v>
      </c>
      <c r="F337" s="82">
        <f t="shared" si="66"/>
        <v>0</v>
      </c>
      <c r="G337" s="83">
        <v>0.23</v>
      </c>
      <c r="H337" s="84">
        <f t="shared" si="67"/>
        <v>0</v>
      </c>
    </row>
    <row r="338" spans="1:8" ht="15.75" thickBot="1" x14ac:dyDescent="0.3">
      <c r="C338" s="37" t="s">
        <v>15</v>
      </c>
      <c r="D338" s="85"/>
      <c r="E338" s="85"/>
      <c r="F338" s="85"/>
      <c r="G338" s="86"/>
      <c r="H338" s="87">
        <f>SUM(H331:H337)</f>
        <v>0</v>
      </c>
    </row>
    <row r="339" spans="1:8" ht="15.75" thickBot="1" x14ac:dyDescent="0.3"/>
    <row r="340" spans="1:8" ht="15.75" thickBot="1" x14ac:dyDescent="0.3">
      <c r="F340" s="88" t="s">
        <v>349</v>
      </c>
      <c r="G340" s="89"/>
      <c r="H340" s="90">
        <f>H9+H13+H25+H31+H44+H53+H66+H82+H101+H121+H135+H148+H158+H164+H173+H180+H186+H189+H193+H195+H223+H232+H252+H285+H289+H292+H295+H305+H310+H314+H320+H327+H330+H338</f>
        <v>0</v>
      </c>
    </row>
  </sheetData>
  <mergeCells count="2">
    <mergeCell ref="B1:H1"/>
    <mergeCell ref="F340:G3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 MATERIAŁ WODA INWESTYCJE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Wowra</dc:creator>
  <cp:lastModifiedBy>Marian Wowra</cp:lastModifiedBy>
  <dcterms:created xsi:type="dcterms:W3CDTF">2025-06-10T05:46:25Z</dcterms:created>
  <dcterms:modified xsi:type="dcterms:W3CDTF">2025-06-10T05:47:16Z</dcterms:modified>
</cp:coreProperties>
</file>